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86" documentId="11_D24CD9EC394F4357D0DE38907EE0260D56420A93" xr6:coauthVersionLast="47" xr6:coauthVersionMax="47" xr10:uidLastSave="{CFFB0E45-9362-44FF-8B9F-67CA9B067474}"/>
  <bookViews>
    <workbookView xWindow="2868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Revenues'!$A$1:$X$11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35" l="1"/>
  <c r="T8" i="35"/>
  <c r="U8" i="35"/>
  <c r="V8" i="35"/>
  <c r="U9" i="35" l="1"/>
  <c r="U7" i="35"/>
  <c r="R418" i="34"/>
  <c r="S418" i="34"/>
  <c r="T418" i="34"/>
  <c r="T419" i="34"/>
  <c r="T417" i="34"/>
  <c r="Q71" i="33"/>
  <c r="R71" i="33"/>
  <c r="S71" i="33"/>
  <c r="S72" i="33"/>
  <c r="S70" i="33"/>
  <c r="T9" i="35"/>
  <c r="T7" i="35"/>
  <c r="S419" i="34"/>
  <c r="S417" i="34"/>
  <c r="R72" i="33" l="1"/>
  <c r="R70" i="33"/>
  <c r="S9" i="35" l="1"/>
  <c r="S7" i="35"/>
  <c r="R419" i="34"/>
  <c r="R417" i="34"/>
  <c r="Q72" i="33"/>
  <c r="Q70" i="33"/>
  <c r="R9" i="35" l="1"/>
  <c r="R7" i="35"/>
  <c r="V5" i="34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Q419" i="34"/>
  <c r="Q417" i="34"/>
  <c r="Q418" i="34" s="1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P72" i="33"/>
  <c r="P70" i="33"/>
  <c r="Q9" i="35"/>
  <c r="Q7" i="35"/>
  <c r="P419" i="34"/>
  <c r="P417" i="34"/>
  <c r="O72" i="33"/>
  <c r="O70" i="33"/>
  <c r="W6" i="35"/>
  <c r="W5" i="35"/>
  <c r="W4" i="35"/>
  <c r="V9" i="35"/>
  <c r="V7" i="35"/>
  <c r="V4" i="34"/>
  <c r="U419" i="34"/>
  <c r="U417" i="34"/>
  <c r="U418" i="34" s="1"/>
  <c r="U5" i="33"/>
  <c r="U4" i="33"/>
  <c r="T72" i="33"/>
  <c r="T70" i="33"/>
  <c r="T71" i="33" s="1"/>
  <c r="M7" i="35"/>
  <c r="P9" i="35"/>
  <c r="P7" i="35"/>
  <c r="O419" i="34"/>
  <c r="O417" i="34"/>
  <c r="N72" i="33"/>
  <c r="N70" i="33"/>
  <c r="N9" i="35"/>
  <c r="M9" i="35"/>
  <c r="N7" i="35"/>
  <c r="N8" i="35" s="1"/>
  <c r="M419" i="34"/>
  <c r="M417" i="34"/>
  <c r="L72" i="33"/>
  <c r="L70" i="33"/>
  <c r="L419" i="34"/>
  <c r="L417" i="34"/>
  <c r="K72" i="33"/>
  <c r="K70" i="33"/>
  <c r="D419" i="34"/>
  <c r="E419" i="34"/>
  <c r="F419" i="34"/>
  <c r="G419" i="34"/>
  <c r="H419" i="34"/>
  <c r="I419" i="34"/>
  <c r="J419" i="34"/>
  <c r="K419" i="34"/>
  <c r="N419" i="34"/>
  <c r="C419" i="34"/>
  <c r="E9" i="35"/>
  <c r="F9" i="35"/>
  <c r="G9" i="35"/>
  <c r="H9" i="35"/>
  <c r="I9" i="35"/>
  <c r="J9" i="35"/>
  <c r="K9" i="35"/>
  <c r="L9" i="35"/>
  <c r="O9" i="35"/>
  <c r="D9" i="35"/>
  <c r="C72" i="33"/>
  <c r="D72" i="33"/>
  <c r="E72" i="33"/>
  <c r="F72" i="33"/>
  <c r="G72" i="33"/>
  <c r="H72" i="33"/>
  <c r="I72" i="33"/>
  <c r="J72" i="33"/>
  <c r="M72" i="33"/>
  <c r="B72" i="33"/>
  <c r="D7" i="35"/>
  <c r="E7" i="35"/>
  <c r="F7" i="35"/>
  <c r="F8" i="35"/>
  <c r="G7" i="35"/>
  <c r="H7" i="35"/>
  <c r="H8" i="35" s="1"/>
  <c r="I7" i="35"/>
  <c r="I8" i="35" s="1"/>
  <c r="J7" i="35"/>
  <c r="K7" i="35"/>
  <c r="L7" i="35"/>
  <c r="M8" i="35"/>
  <c r="O7" i="35"/>
  <c r="C417" i="34"/>
  <c r="D417" i="34"/>
  <c r="D418" i="34" s="1"/>
  <c r="E417" i="34"/>
  <c r="F417" i="34"/>
  <c r="G417" i="34"/>
  <c r="H417" i="34"/>
  <c r="I417" i="34"/>
  <c r="J417" i="34"/>
  <c r="K417" i="34"/>
  <c r="N417" i="34"/>
  <c r="O418" i="34" s="1"/>
  <c r="B70" i="33"/>
  <c r="C70" i="33"/>
  <c r="D70" i="33"/>
  <c r="D71" i="33" s="1"/>
  <c r="E70" i="33"/>
  <c r="E71" i="33" s="1"/>
  <c r="F70" i="33"/>
  <c r="F71" i="33"/>
  <c r="G70" i="33"/>
  <c r="H70" i="33"/>
  <c r="I70" i="33"/>
  <c r="J70" i="33"/>
  <c r="M70" i="33"/>
  <c r="J418" i="34" l="1"/>
  <c r="O71" i="33"/>
  <c r="L71" i="33"/>
  <c r="K8" i="35"/>
  <c r="M418" i="34"/>
  <c r="G71" i="33"/>
  <c r="J8" i="35"/>
  <c r="P71" i="33"/>
  <c r="N71" i="33"/>
  <c r="Q8" i="35"/>
  <c r="G8" i="35"/>
  <c r="E8" i="35"/>
  <c r="W7" i="35"/>
  <c r="X7" i="35" s="1"/>
  <c r="I418" i="34"/>
  <c r="P418" i="34"/>
  <c r="L8" i="35"/>
  <c r="K418" i="34"/>
  <c r="H418" i="34"/>
  <c r="F418" i="34"/>
  <c r="C71" i="33"/>
  <c r="I71" i="33"/>
  <c r="G418" i="34"/>
  <c r="V417" i="34"/>
  <c r="W272" i="34" s="1"/>
  <c r="L418" i="34"/>
  <c r="N418" i="34"/>
  <c r="R8" i="35"/>
  <c r="J71" i="33"/>
  <c r="K71" i="33"/>
  <c r="O8" i="35"/>
  <c r="P8" i="35"/>
  <c r="H71" i="33"/>
  <c r="E418" i="34"/>
  <c r="U70" i="33"/>
  <c r="V26" i="33" s="1"/>
  <c r="M71" i="33"/>
  <c r="X5" i="35" l="1"/>
  <c r="X4" i="35"/>
  <c r="X6" i="35"/>
  <c r="W368" i="34"/>
  <c r="W4" i="34"/>
  <c r="V69" i="33"/>
  <c r="V9" i="33"/>
  <c r="V65" i="33"/>
  <c r="V41" i="33"/>
  <c r="V70" i="33"/>
  <c r="V40" i="33"/>
  <c r="V52" i="33"/>
  <c r="V15" i="33"/>
  <c r="V29" i="33"/>
  <c r="V28" i="33"/>
  <c r="V13" i="33"/>
  <c r="V20" i="33"/>
  <c r="V58" i="33"/>
  <c r="V22" i="33"/>
  <c r="V11" i="33"/>
  <c r="V32" i="33"/>
  <c r="V17" i="33"/>
  <c r="V48" i="33"/>
  <c r="V66" i="33"/>
  <c r="V16" i="33"/>
  <c r="V35" i="33"/>
  <c r="V46" i="33"/>
  <c r="V5" i="33"/>
  <c r="V37" i="33"/>
  <c r="V27" i="33"/>
  <c r="V45" i="33"/>
  <c r="V30" i="33"/>
  <c r="V10" i="33"/>
  <c r="V23" i="33"/>
  <c r="V60" i="33"/>
  <c r="V53" i="33"/>
  <c r="V61" i="33"/>
  <c r="V56" i="33"/>
  <c r="V25" i="33"/>
  <c r="V44" i="33"/>
  <c r="V19" i="33"/>
  <c r="V59" i="33"/>
  <c r="V63" i="33"/>
  <c r="V64" i="33"/>
  <c r="V34" i="33"/>
  <c r="V54" i="33"/>
  <c r="V31" i="33"/>
  <c r="V42" i="33"/>
  <c r="V39" i="33"/>
  <c r="V36" i="33"/>
  <c r="V57" i="33"/>
  <c r="V47" i="33"/>
  <c r="V49" i="33"/>
  <c r="V12" i="33"/>
  <c r="V55" i="33"/>
  <c r="V43" i="33"/>
  <c r="V8" i="33"/>
  <c r="V7" i="33"/>
  <c r="V21" i="33"/>
  <c r="V51" i="33"/>
  <c r="V18" i="33"/>
  <c r="V33" i="33"/>
  <c r="V50" i="33"/>
  <c r="V4" i="33"/>
  <c r="V68" i="33"/>
  <c r="V62" i="33"/>
  <c r="W25" i="34"/>
  <c r="W366" i="34"/>
  <c r="W186" i="34"/>
  <c r="W214" i="34"/>
  <c r="W201" i="34"/>
  <c r="W101" i="34"/>
  <c r="W60" i="34"/>
  <c r="W211" i="34"/>
  <c r="W41" i="34"/>
  <c r="W67" i="34"/>
  <c r="W170" i="34"/>
  <c r="W196" i="34"/>
  <c r="W285" i="34"/>
  <c r="W198" i="34"/>
  <c r="W81" i="34"/>
  <c r="W351" i="34"/>
  <c r="W54" i="34"/>
  <c r="W217" i="34"/>
  <c r="W251" i="34"/>
  <c r="W31" i="34"/>
  <c r="W388" i="34"/>
  <c r="W129" i="34"/>
  <c r="W66" i="34"/>
  <c r="W335" i="34"/>
  <c r="W34" i="34"/>
  <c r="W233" i="34"/>
  <c r="W79" i="34"/>
  <c r="W12" i="34"/>
  <c r="W109" i="34"/>
  <c r="W325" i="34"/>
  <c r="W299" i="34"/>
  <c r="W374" i="34"/>
  <c r="W271" i="34"/>
  <c r="W190" i="34"/>
  <c r="W133" i="34"/>
  <c r="W245" i="34"/>
  <c r="W151" i="34"/>
  <c r="W9" i="34"/>
  <c r="W337" i="34"/>
  <c r="W216" i="34"/>
  <c r="W402" i="34"/>
  <c r="W27" i="34"/>
  <c r="W268" i="34"/>
  <c r="W246" i="34"/>
  <c r="W306" i="34"/>
  <c r="W348" i="34"/>
  <c r="W373" i="34"/>
  <c r="W69" i="34"/>
  <c r="W267" i="34"/>
  <c r="W227" i="34"/>
  <c r="W163" i="34"/>
  <c r="W326" i="34"/>
  <c r="W13" i="34"/>
  <c r="W329" i="34"/>
  <c r="W408" i="34"/>
  <c r="W168" i="34"/>
  <c r="W93" i="34"/>
  <c r="W266" i="34"/>
  <c r="W113" i="34"/>
  <c r="W383" i="34"/>
  <c r="W327" i="34"/>
  <c r="W372" i="34"/>
  <c r="W393" i="34"/>
  <c r="W219" i="34"/>
  <c r="W354" i="34"/>
  <c r="W303" i="34"/>
  <c r="W89" i="34"/>
  <c r="W57" i="34"/>
  <c r="W208" i="34"/>
  <c r="W143" i="34"/>
  <c r="W105" i="34"/>
  <c r="W119" i="34"/>
  <c r="W139" i="34"/>
  <c r="W75" i="34"/>
  <c r="W204" i="34"/>
  <c r="W205" i="34"/>
  <c r="W127" i="34"/>
  <c r="W336" i="34"/>
  <c r="W91" i="34"/>
  <c r="W226" i="34"/>
  <c r="W330" i="34"/>
  <c r="W142" i="34"/>
  <c r="W88" i="34"/>
  <c r="W161" i="34"/>
  <c r="W223" i="34"/>
  <c r="W229" i="34"/>
  <c r="W182" i="34"/>
  <c r="W294" i="34"/>
  <c r="W71" i="34"/>
  <c r="W199" i="34"/>
  <c r="W230" i="34"/>
  <c r="W174" i="34"/>
  <c r="W357" i="34"/>
  <c r="W116" i="34"/>
  <c r="W120" i="34"/>
  <c r="W156" i="34"/>
  <c r="W7" i="34"/>
  <c r="W249" i="34"/>
  <c r="W82" i="34"/>
  <c r="W150" i="34"/>
  <c r="W171" i="34"/>
  <c r="W87" i="34"/>
  <c r="W6" i="34"/>
  <c r="W240" i="34"/>
  <c r="W304" i="34"/>
  <c r="W280" i="34"/>
  <c r="W59" i="34"/>
  <c r="W384" i="34"/>
  <c r="W318" i="34"/>
  <c r="W331" i="34"/>
  <c r="W145" i="34"/>
  <c r="W279" i="34"/>
  <c r="W106" i="34"/>
  <c r="W83" i="34"/>
  <c r="W35" i="34"/>
  <c r="W86" i="34"/>
  <c r="W370" i="34"/>
  <c r="W417" i="34"/>
  <c r="W265" i="34"/>
  <c r="W169" i="34"/>
  <c r="W403" i="34"/>
  <c r="W146" i="34"/>
  <c r="W301" i="34"/>
  <c r="W183" i="34"/>
  <c r="W314" i="34"/>
  <c r="W367" i="34"/>
  <c r="W364" i="34"/>
  <c r="W401" i="34"/>
  <c r="W311" i="34"/>
  <c r="W342" i="34"/>
  <c r="W228" i="34"/>
  <c r="W203" i="34"/>
  <c r="W379" i="34"/>
  <c r="W300" i="34"/>
  <c r="W184" i="34"/>
  <c r="W110" i="34"/>
  <c r="W252" i="34"/>
  <c r="W187" i="34"/>
  <c r="W274" i="34"/>
  <c r="W295" i="34"/>
  <c r="W369" i="34"/>
  <c r="W275" i="34"/>
  <c r="W160" i="34"/>
  <c r="W28" i="34"/>
  <c r="W44" i="34"/>
  <c r="W175" i="34"/>
  <c r="W278" i="34"/>
  <c r="W158" i="34"/>
  <c r="W21" i="34"/>
  <c r="W237" i="34"/>
  <c r="W221" i="34"/>
  <c r="W111" i="34"/>
  <c r="W277" i="34"/>
  <c r="W80" i="34"/>
  <c r="W287" i="34"/>
  <c r="W317" i="34"/>
  <c r="W290" i="34"/>
  <c r="W189" i="34"/>
  <c r="W117" i="34"/>
  <c r="W46" i="34"/>
  <c r="W61" i="34"/>
  <c r="W84" i="34"/>
  <c r="W10" i="34"/>
  <c r="W291" i="34"/>
  <c r="W378" i="34"/>
  <c r="W253" i="34"/>
  <c r="W195" i="34"/>
  <c r="W132" i="34"/>
  <c r="W114" i="34"/>
  <c r="W26" i="34"/>
  <c r="W313" i="34"/>
  <c r="W257" i="34"/>
  <c r="W387" i="34"/>
  <c r="W239" i="34"/>
  <c r="W39" i="34"/>
  <c r="W153" i="34"/>
  <c r="W298" i="34"/>
  <c r="W258" i="34"/>
  <c r="W72" i="34"/>
  <c r="W122" i="34"/>
  <c r="W135" i="34"/>
  <c r="W136" i="34"/>
  <c r="W397" i="34"/>
  <c r="W297" i="34"/>
  <c r="W22" i="34"/>
  <c r="W115" i="34"/>
  <c r="W173" i="34"/>
  <c r="W238" i="34"/>
  <c r="W17" i="34"/>
  <c r="W155" i="34"/>
  <c r="W345" i="34"/>
  <c r="W32" i="34"/>
  <c r="W284" i="34"/>
  <c r="W42" i="34"/>
  <c r="W415" i="34"/>
  <c r="W405" i="34"/>
  <c r="W78" i="34"/>
  <c r="W321" i="34"/>
  <c r="W124" i="34"/>
  <c r="W147" i="34"/>
  <c r="W309" i="34"/>
  <c r="W288" i="34"/>
  <c r="W389" i="34"/>
  <c r="W386" i="34"/>
  <c r="W157" i="34"/>
  <c r="W45" i="34"/>
  <c r="W68" i="34"/>
  <c r="W29" i="34"/>
  <c r="W235" i="34"/>
  <c r="W5" i="34"/>
  <c r="W307" i="34"/>
  <c r="W400" i="34"/>
  <c r="W363" i="34"/>
  <c r="W256" i="34"/>
  <c r="W323" i="34"/>
  <c r="W396" i="34"/>
  <c r="W74" i="34"/>
  <c r="W107" i="34"/>
  <c r="W270" i="34"/>
  <c r="W242" i="34"/>
  <c r="W350" i="34"/>
  <c r="W197" i="34"/>
  <c r="W409" i="34"/>
  <c r="W264" i="34"/>
  <c r="W263" i="34"/>
  <c r="W165" i="34"/>
  <c r="W55" i="34"/>
  <c r="W365" i="34"/>
  <c r="W53" i="34"/>
  <c r="W166" i="34"/>
  <c r="W20" i="34"/>
  <c r="W125" i="34"/>
  <c r="W192" i="34"/>
  <c r="W92" i="34"/>
  <c r="W349" i="34"/>
  <c r="W391" i="34"/>
  <c r="W296" i="34"/>
  <c r="W85" i="34"/>
  <c r="W130" i="34"/>
  <c r="W65" i="34"/>
  <c r="W339" i="34"/>
  <c r="W392" i="34"/>
  <c r="W164" i="34"/>
  <c r="W178" i="34"/>
  <c r="W52" i="34"/>
  <c r="W406" i="34"/>
  <c r="W181" i="34"/>
  <c r="W412" i="34"/>
  <c r="W206" i="34"/>
  <c r="W167" i="34"/>
  <c r="W207" i="34"/>
  <c r="W177" i="34"/>
  <c r="W413" i="34"/>
  <c r="W346" i="34"/>
  <c r="W148" i="34"/>
  <c r="W376" i="34"/>
  <c r="W202" i="34"/>
  <c r="W333" i="34"/>
  <c r="W126" i="34"/>
  <c r="W24" i="34"/>
  <c r="W377" i="34"/>
  <c r="W319" i="34"/>
  <c r="W276" i="34"/>
  <c r="W261" i="34"/>
  <c r="W292" i="34"/>
  <c r="W243" i="34"/>
  <c r="W141" i="34"/>
  <c r="W347" i="34"/>
  <c r="W210" i="34"/>
  <c r="W218" i="34"/>
  <c r="W222" i="34"/>
  <c r="W283" i="34"/>
  <c r="W286" i="34"/>
  <c r="W138" i="34"/>
  <c r="W356" i="34"/>
  <c r="W8" i="34"/>
  <c r="W324" i="34"/>
  <c r="W359" i="34"/>
  <c r="W18" i="34"/>
  <c r="W411" i="34"/>
  <c r="W37" i="34"/>
  <c r="W56" i="34"/>
  <c r="W262" i="34"/>
  <c r="W11" i="34"/>
  <c r="W112" i="34"/>
  <c r="W33" i="34"/>
  <c r="W103" i="34"/>
  <c r="W410" i="34"/>
  <c r="W134" i="34"/>
  <c r="W315" i="34"/>
  <c r="W338" i="34"/>
  <c r="W232" i="34"/>
  <c r="W322" i="34"/>
  <c r="W248" i="34"/>
  <c r="W316" i="34"/>
  <c r="W154" i="34"/>
  <c r="W100" i="34"/>
  <c r="W375" i="34"/>
  <c r="W259" i="34"/>
  <c r="W398" i="34"/>
  <c r="W343" i="34"/>
  <c r="W144" i="34"/>
  <c r="W407" i="34"/>
  <c r="W48" i="34"/>
  <c r="W269" i="34"/>
  <c r="W305" i="34"/>
  <c r="W121" i="34"/>
  <c r="W108" i="34"/>
  <c r="W282" i="34"/>
  <c r="W328" i="34"/>
  <c r="W416" i="34"/>
  <c r="W50" i="34"/>
  <c r="W19" i="34"/>
  <c r="W320" i="34"/>
  <c r="W281" i="34"/>
  <c r="W40" i="34"/>
  <c r="W334" i="34"/>
  <c r="W97" i="34"/>
  <c r="W58" i="34"/>
  <c r="W255" i="34"/>
  <c r="W194" i="34"/>
  <c r="W273" i="34"/>
  <c r="W244" i="34"/>
  <c r="W289" i="34"/>
  <c r="W231" i="34"/>
  <c r="W191" i="34"/>
  <c r="W140" i="34"/>
  <c r="W102" i="34"/>
  <c r="W310" i="34"/>
  <c r="W162" i="34"/>
  <c r="W90" i="34"/>
  <c r="W302" i="34"/>
  <c r="W99" i="34"/>
  <c r="W241" i="34"/>
  <c r="W360" i="34"/>
  <c r="W247" i="34"/>
  <c r="W14" i="34"/>
  <c r="W361" i="34"/>
  <c r="W390" i="34"/>
  <c r="W128" i="34"/>
  <c r="W131" i="34"/>
  <c r="W23" i="34"/>
  <c r="W47" i="34"/>
  <c r="W98" i="34"/>
  <c r="W340" i="34"/>
  <c r="W64" i="34"/>
  <c r="W225" i="34"/>
  <c r="W62" i="34"/>
  <c r="W159" i="34"/>
  <c r="W185" i="34"/>
  <c r="W341" i="34"/>
  <c r="W352" i="34"/>
  <c r="W382" i="34"/>
  <c r="W371" i="34"/>
  <c r="W234" i="34"/>
  <c r="W180" i="34"/>
  <c r="W353" i="34"/>
  <c r="W414" i="34"/>
  <c r="W355" i="34"/>
  <c r="W172" i="34"/>
  <c r="W250" i="34"/>
  <c r="W260" i="34"/>
  <c r="W94" i="34"/>
  <c r="W254" i="34"/>
  <c r="W358" i="34"/>
  <c r="W118" i="34"/>
  <c r="W212" i="34"/>
  <c r="W137" i="34"/>
  <c r="W38" i="34"/>
  <c r="W15" i="34"/>
  <c r="W381" i="34"/>
  <c r="W63" i="34"/>
  <c r="W193" i="34"/>
  <c r="W96" i="34"/>
  <c r="W394" i="34"/>
  <c r="W16" i="34"/>
  <c r="W76" i="34"/>
  <c r="W399" i="34"/>
  <c r="W149" i="34"/>
  <c r="W30" i="34"/>
  <c r="W209" i="34"/>
  <c r="W213" i="34"/>
  <c r="W49" i="34"/>
  <c r="W312" i="34"/>
  <c r="W51" i="34"/>
  <c r="W152" i="34"/>
  <c r="W73" i="34"/>
  <c r="W123" i="34"/>
  <c r="W36" i="34"/>
  <c r="W179" i="34"/>
  <c r="W293" i="34"/>
  <c r="W95" i="34"/>
  <c r="W362" i="34"/>
  <c r="W395" i="34"/>
  <c r="W70" i="34"/>
  <c r="W215" i="34"/>
  <c r="W220" i="34"/>
  <c r="W385" i="34"/>
  <c r="W43" i="34"/>
  <c r="W224" i="34"/>
  <c r="W77" i="34"/>
  <c r="W344" i="34"/>
  <c r="W176" i="34"/>
  <c r="W104" i="34"/>
  <c r="W404" i="34"/>
  <c r="V38" i="33"/>
  <c r="W200" i="34"/>
  <c r="W308" i="34"/>
  <c r="W188" i="34"/>
  <c r="V6" i="33"/>
  <c r="V67" i="33"/>
  <c r="W236" i="34"/>
  <c r="W332" i="34"/>
  <c r="V24" i="33"/>
  <c r="V14" i="33"/>
  <c r="W380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BABDA92A-0E0F-4152-9901-FCF27406036E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E927EBFA-8406-4241-BAB6-90F8C992AA06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D760D60-F6FB-4E00-AF28-A1F1E75580D2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<sst xmlns="http://schemas.openxmlformats.org/spreadsheetml/2006/main" count="983" uniqueCount="516">
  <si>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</si>
  <si>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</si>
  <si>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</si>
  <si>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</si>
  <si>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</si>
  <si>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</si>
  <si>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</si>
  <si>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</si>
  <si>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</si>
  <si>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</si>
  <si>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</si>
  <si>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</si>
  <si>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</si>
  <si>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</si>
  <si>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</si>
  <si>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</si>
  <si>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</si>
  <si>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</si>
  <si>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</si>
  <si>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</si>
  <si>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</si>
  <si>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</si>
  <si>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</si>
  <si>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</si>
  <si>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</si>
  <si>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</si>
  <si>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</si>
  <si>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</si>
  <si>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</si>
  <si>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</si>
  <si>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</si>
  <si>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</si>
  <si>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</si>
  <si>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</si>
  <si>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</si>
  <si>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</si>
  <si>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</si>
  <si>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</si>
  <si>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</si>
  <si>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</si>
  <si>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</si>
  <si>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</si>
  <si>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</si>
  <si>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</si>
  <si>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</si>
  <si>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</si>
  <si>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</si>
  <si>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</si>
  <si>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</si>
  <si>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</si>
  <si>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</si>
  <si>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</si>
  <si>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</si>
  <si>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</si>
  <si>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</si>
  <si>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</si>
  <si>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</si>
  <si>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</si>
  <si>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</si>
  <si>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</si>
  <si>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</si>
  <si>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</si>
  <si>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</si>
  <si>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</si>
  <si>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</si>
  <si>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</si>
  <si>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</si>
  <si>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</si>
  <si>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</si>
  <si>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</si>
  <si>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</si>
  <si>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</si>
  <si>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</si>
  <si>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</si>
  <si>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</si>
  <si>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</si>
  <si>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</si>
  <si>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</si>
  <si>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</si>
  <si>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</si>
  <si>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</si>
  <si>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</si>
  <si>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</si>
  <si>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</si>
  <si>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</si>
  <si>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</si>
  <si>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</si>
  <si>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</si>
  <si>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</si>
  <si>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</si>
  <si>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</si>
  <si>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</si>
  <si>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</si>
  <si>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</si>
  <si>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</si>
  <si>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</si>
  <si>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</si>
  <si>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</si>
  <si>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</si>
  <si>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</si>
  <si>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</si>
  <si>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</si>
  <si>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</si>
  <si>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</si>
  <si>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</si>
  <si>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</si>
  <si>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</si>
  <si>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</si>
  <si>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</si>
  <si>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</si>
  <si>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</si>
  <si>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</si>
  <si>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</si>
  <si>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</si>
  <si>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</si>
  <si>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</si>
  <si>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</si>
  <si>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</si>
  <si>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</si>
  <si>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</si>
  <si>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</si>
  <si>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</si>
  <si>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</si>
  <si>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</si>
  <si>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</si>
  <si>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</si>
  <si>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</si>
  <si>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</si>
  <si>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</si>
  <si>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</si>
  <si>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</si>
  <si>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</si>
  <si>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</si>
  <si>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</si>
  <si>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</si>
  <si>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</si>
  <si>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</si>
  <si>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</si>
  <si>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</si>
  <si>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</si>
  <si>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</si>
  <si>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</si>
  <si>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</si>
  <si>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</si>
  <si>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</si>
  <si>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</si>
  <si>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</si>
  <si>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</si>
  <si>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</si>
  <si>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</si>
  <si>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</si>
  <si>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</si>
  <si>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</si>
  <si>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</si>
  <si>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</si>
  <si>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</si>
  <si>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</si>
  <si>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</si>
  <si>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</si>
  <si>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</si>
  <si>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</si>
  <si>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</si>
  <si>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</si>
  <si>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</si>
  <si>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</si>
  <si>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</si>
  <si>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</si>
  <si>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</si>
  <si>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</si>
  <si>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</si>
  <si>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</si>
  <si>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</si>
  <si>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</si>
  <si>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</si>
  <si>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</si>
  <si>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</si>
  <si>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</si>
  <si>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</si>
  <si>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</si>
  <si>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</si>
  <si>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</si>
  <si>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</si>
  <si>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</si>
  <si>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</si>
  <si>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</si>
  <si>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</si>
  <si>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</si>
  <si>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</si>
  <si>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</si>
  <si>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</si>
  <si>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</si>
  <si>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</si>
  <si>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</si>
  <si>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</si>
  <si>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</si>
  <si>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</si>
  <si>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</si>
  <si>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</si>
  <si>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</si>
  <si>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</si>
  <si>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</si>
  <si>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</si>
  <si>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</si>
  <si>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</si>
  <si>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</si>
  <si>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</si>
  <si>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</si>
  <si>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</si>
  <si>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</si>
  <si>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</si>
  <si>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</si>
  <si>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</si>
  <si>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</si>
  <si>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</si>
  <si>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</si>
  <si>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</si>
  <si>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</si>
  <si>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</si>
  <si>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</si>
  <si>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</si>
  <si>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</si>
  <si>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</si>
  <si>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</si>
  <si>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</si>
  <si>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</si>
  <si>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</si>
  <si>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</si>
  <si>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</si>
  <si>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</si>
  <si>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</si>
  <si>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</si>
  <si>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</si>
  <si>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</si>
  <si>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</si>
  <si>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</si>
  <si>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</si>
  <si>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</si>
  <si>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</si>
  <si>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</si>
  <si>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</si>
  <si>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</si>
  <si>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</si>
  <si>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</si>
  <si>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</si>
  <si>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</si>
  <si>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</si>
  <si>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</si>
  <si>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</si>
  <si>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</si>
  <si>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</si>
  <si>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</si>
  <si>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</si>
  <si>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</si>
  <si>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</si>
  <si>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</si>
  <si>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</si>
  <si>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</si>
  <si>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</si>
  <si>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</si>
  <si>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</si>
  <si>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</si>
  <si>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</si>
  <si>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</si>
  <si>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</si>
  <si>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</si>
  <si>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</si>
  <si>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</si>
  <si>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</si>
  <si>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</si>
  <si>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</si>
  <si>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</si>
  <si>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</si>
  <si>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</si>
  <si>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</si>
  <si>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</si>
  <si>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</si>
  <si>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</si>
  <si>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</si>
  <si>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</si>
  <si>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</si>
  <si>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</si>
  <si>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</si>
  <si>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</si>
  <si>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</si>
  <si>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</si>
  <si>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</si>
  <si>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</si>
  <si>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</si>
  <si>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</si>
  <si>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</si>
  <si>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</si>
  <si>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</si>
  <si>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</si>
  <si>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</si>
  <si>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</si>
  <si>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</si>
  <si>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</si>
  <si>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</si>
  <si>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</si>
  <si>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</si>
  <si>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</si>
  <si>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</si>
  <si>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</si>
  <si>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</si>
  <si>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</si>
  <si>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</si>
  <si>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</si>
  <si>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</si>
  <si>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</si>
  <si>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</si>
  <si>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</si>
  <si>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</si>
  <si>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</si>
  <si>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</si>
  <si>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</si>
  <si>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</si>
  <si>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</si>
  <si>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</si>
  <si>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</si>
  <si>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</si>
  <si>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</si>
  <si>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</si>
  <si>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</si>
  <si>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</si>
  <si>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</si>
  <si>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</si>
  <si>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</si>
  <si>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</si>
  <si>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</si>
  <si>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</si>
  <si>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</si>
  <si>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</si>
  <si>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</si>
  <si>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</si>
  <si>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</si>
  <si>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</si>
  <si>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</si>
  <si>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</si>
  <si>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</si>
  <si>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</si>
  <si>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</si>
  <si>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</si>
  <si>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</si>
  <si>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</si>
  <si>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</si>
  <si>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</si>
  <si>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</si>
  <si>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</si>
  <si>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</si>
  <si>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</si>
  <si>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</si>
  <si>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</si>
  <si>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</si>
  <si>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</si>
  <si>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</si>
  <si>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</si>
  <si>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</si>
  <si>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</si>
  <si>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</si>
  <si>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</si>
  <si>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</si>
  <si>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</si>
  <si>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</si>
  <si>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</si>
  <si>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</si>
  <si>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</si>
  <si>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</si>
  <si>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</si>
  <si>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</si>
  <si>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</si>
  <si>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</si>
  <si>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</si>
  <si>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</si>
  <si>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</si>
  <si>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</si>
  <si>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</si>
  <si>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</si>
  <si>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</si>
  <si>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</si>
  <si>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</si>
  <si>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</si>
  <si>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</si>
  <si>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</si>
  <si>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</si>
  <si>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</si>
  <si>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</si>
  <si>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</si>
  <si>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</si>
  <si>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</si>
  <si>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</si>
  <si>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</si>
  <si>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</si>
  <si>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</si>
  <si>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</si>
  <si>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</si>
  <si>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</si>
  <si>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</si>
  <si>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</si>
  <si>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</si>
  <si>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</si>
  <si>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</si>
  <si>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</si>
  <si>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</si>
  <si>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</si>
  <si>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</si>
  <si>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</si>
  <si>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</si>
  <si>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</si>
  <si>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</si>
  <si>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</si>
  <si>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</si>
  <si>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</si>
  <si>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</si>
  <si>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</si>
  <si>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</si>
  <si>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</si>
  <si>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</si>
  <si>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</si>
  <si>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</si>
  <si>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</si>
  <si>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</si>
  <si>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</si>
  <si>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</si>
  <si>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</si>
  <si>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</si>
  <si>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</si>
  <si>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</si>
  <si>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</si>
  <si>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</si>
  <si>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</si>
  <si>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</si>
  <si>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</si>
  <si>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</si>
  <si>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</si>
  <si>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</si>
  <si>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</si>
  <si>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</si>
  <si>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</si>
  <si>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</si>
  <si>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</si>
  <si>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</si>
  <si>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</si>
  <si>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</si>
  <si>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</si>
  <si>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</si>
  <si>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</si>
  <si>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</si>
  <si>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</si>
  <si>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</si>
  <si>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</si>
  <si>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</si>
  <si>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</si>
  <si>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</si>
  <si>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</si>
  <si>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</si>
  <si>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</si>
  <si>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</si>
  <si>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</si>
  <si>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</si>
  <si>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</si>
  <si>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</si>
  <si>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</si>
  <si>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</si>
  <si>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</si>
  <si>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</si>
  <si>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</si>
  <si>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</si>
  <si>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</si>
  <si>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</si>
  <si>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</si>
  <si>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</si>
  <si>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</si>
  <si>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</si>
  <si>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</si>
  <si>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</si>
  <si>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</si>
  <si>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</si>
  <si>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</si>
  <si>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</si>
  <si>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</si>
  <si>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</si>
  <si>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</si>
  <si>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</si>
  <si>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</si>
  <si>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</si>
  <si>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</si>
  <si>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</si>
  <si>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</si>
  <si>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</si>
  <si>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</si>
  <si>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</si>
  <si>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County Totals</t>
  </si>
  <si>
    <t>Special District Totals</t>
  </si>
  <si>
    <t>Municipal Totals</t>
  </si>
  <si>
    <t>Independent or Dependent Special District</t>
  </si>
  <si>
    <t>Single County or Multi-county District</t>
  </si>
  <si>
    <t>Special District</t>
  </si>
  <si>
    <t>Reported County Government Franchise Fee Revenues for Water (Account Code: 323.300)</t>
  </si>
  <si>
    <t>Reported Municipal Government Franchise Fee Revenues for Water (Account Code: 323.300)</t>
  </si>
  <si>
    <t>Reported Special District Franchise Fee Revenues for Water (Account Code: 323.300)</t>
  </si>
  <si>
    <t>No revenues reported</t>
  </si>
  <si>
    <t>2014-15</t>
  </si>
  <si>
    <t>Estero</t>
  </si>
  <si>
    <t>2015-16</t>
  </si>
  <si>
    <t>Westlake</t>
  </si>
  <si>
    <t>2016-17</t>
  </si>
  <si>
    <t>2017-18</t>
  </si>
  <si>
    <t>Indiantown</t>
  </si>
  <si>
    <t>2018-19</t>
  </si>
  <si>
    <t>Lake Worth Beach</t>
  </si>
  <si>
    <t>2019-20</t>
  </si>
  <si>
    <t>2020-21</t>
  </si>
  <si>
    <t>Cumulative Total</t>
  </si>
  <si>
    <t>2021-22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</si>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</sst>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1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5" xfId="0" applyNumberFormat="1" applyFont="1" applyFill="1" applyBorder="1" applyAlignment="1" applyProtection="1">
      <alignment vertical="center"/>
    </xf>
    <xf numFmtId="10" fontId="2" fillId="2" borderId="16" xfId="0" applyNumberFormat="1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42" fontId="2" fillId="3" borderId="18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42" fontId="3" fillId="0" borderId="21" xfId="0" applyNumberFormat="1" applyFont="1" applyBorder="1" applyAlignment="1" applyProtection="1">
      <alignment vertical="center"/>
    </xf>
    <xf numFmtId="42" fontId="2" fillId="2" borderId="17" xfId="0" applyNumberFormat="1" applyFont="1" applyFill="1" applyBorder="1" applyAlignment="1" applyProtection="1">
      <alignment vertical="center"/>
    </xf>
    <xf numFmtId="42" fontId="2" fillId="3" borderId="17" xfId="0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vertical="center"/>
    </xf>
    <xf numFmtId="164" fontId="2" fillId="2" borderId="21" xfId="0" applyNumberFormat="1" applyFont="1" applyFill="1" applyBorder="1" applyAlignment="1" applyProtection="1">
      <alignment vertical="center"/>
    </xf>
    <xf numFmtId="41" fontId="2" fillId="2" borderId="14" xfId="0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77734375" style="3" customWidth="1"/>
    <col min="2" max="20" width="10.77734375" style="4" customWidth="1"/>
    <col min="21" max="21" width="11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61" t="s">
        <v>497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3"/>
      <c r="W1" s="7"/>
      <c r="X1"/>
    </row>
    <row r="2" spans="1:140" ht="24" thickBot="1">
      <c r="A2" s="64" t="s">
        <v>514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7"/>
      <c r="X2"/>
    </row>
    <row r="3" spans="1:140" ht="42" customHeight="1" thickBot="1">
      <c r="A3" s="20" t="s">
        <v>70</v>
      </c>
      <c r="B3" s="21" t="s">
        <v>480</v>
      </c>
      <c r="C3" s="22" t="s">
        <v>481</v>
      </c>
      <c r="D3" s="22" t="s">
        <v>482</v>
      </c>
      <c r="E3" s="22" t="s">
        <v>483</v>
      </c>
      <c r="F3" s="22" t="s">
        <v>484</v>
      </c>
      <c r="G3" s="22" t="s">
        <v>485</v>
      </c>
      <c r="H3" s="22" t="s">
        <v>486</v>
      </c>
      <c r="I3" s="22" t="s">
        <v>487</v>
      </c>
      <c r="J3" s="22" t="s">
        <v>488</v>
      </c>
      <c r="K3" s="21" t="s">
        <v>489</v>
      </c>
      <c r="L3" s="21" t="s">
        <v>501</v>
      </c>
      <c r="M3" s="21" t="s">
        <v>503</v>
      </c>
      <c r="N3" s="25" t="s">
        <v>505</v>
      </c>
      <c r="O3" s="21" t="s">
        <v>506</v>
      </c>
      <c r="P3" s="21" t="s">
        <v>508</v>
      </c>
      <c r="Q3" s="21" t="s">
        <v>510</v>
      </c>
      <c r="R3" s="21" t="s">
        <v>511</v>
      </c>
      <c r="S3" s="21" t="s">
        <v>513</v>
      </c>
      <c r="T3" s="21" t="s">
        <v>515</v>
      </c>
      <c r="U3" s="23" t="s">
        <v>512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5">
        <v>0</v>
      </c>
      <c r="L4" s="13">
        <v>0</v>
      </c>
      <c r="M4" s="13">
        <v>0</v>
      </c>
      <c r="N4" s="52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6">
        <f>SUM(B4:T4)</f>
        <v>0</v>
      </c>
      <c r="V4" s="27">
        <f>(U4/U$70)</f>
        <v>0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5">
        <v>0</v>
      </c>
      <c r="L5" s="13">
        <v>0</v>
      </c>
      <c r="M5" s="13">
        <v>0</v>
      </c>
      <c r="N5" s="52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6">
        <f>SUM(B5:T5)</f>
        <v>0</v>
      </c>
      <c r="V5" s="27">
        <f>(U5/U$70)</f>
        <v>0</v>
      </c>
      <c r="W5" s="9"/>
    </row>
    <row r="6" spans="1:140">
      <c r="A6" s="10" t="s">
        <v>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5">
        <v>0</v>
      </c>
      <c r="L6" s="13">
        <v>0</v>
      </c>
      <c r="M6" s="13">
        <v>0</v>
      </c>
      <c r="N6" s="52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26">
        <f t="shared" ref="U6:U69" si="0">SUM(B6:T6)</f>
        <v>0</v>
      </c>
      <c r="V6" s="27">
        <f t="shared" ref="V6:V69" si="1">(U6/U$70)</f>
        <v>0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5">
        <v>0</v>
      </c>
      <c r="L7" s="13">
        <v>0</v>
      </c>
      <c r="M7" s="13">
        <v>0</v>
      </c>
      <c r="N7" s="52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6">
        <f t="shared" si="0"/>
        <v>0</v>
      </c>
      <c r="V7" s="27">
        <f t="shared" si="1"/>
        <v>0</v>
      </c>
      <c r="W7" s="9"/>
    </row>
    <row r="8" spans="1:140">
      <c r="A8" s="10" t="s">
        <v>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5">
        <v>0</v>
      </c>
      <c r="L8" s="13">
        <v>0</v>
      </c>
      <c r="M8" s="13">
        <v>0</v>
      </c>
      <c r="N8" s="52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6">
        <f t="shared" si="0"/>
        <v>0</v>
      </c>
      <c r="V8" s="27">
        <f t="shared" si="1"/>
        <v>0</v>
      </c>
      <c r="W8" s="9"/>
    </row>
    <row r="9" spans="1:140">
      <c r="A9" s="10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5">
        <v>0</v>
      </c>
      <c r="L9" s="13">
        <v>0</v>
      </c>
      <c r="M9" s="13">
        <v>0</v>
      </c>
      <c r="N9" s="52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26">
        <f t="shared" si="0"/>
        <v>0</v>
      </c>
      <c r="V9" s="27">
        <f t="shared" si="1"/>
        <v>0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5">
        <v>0</v>
      </c>
      <c r="L10" s="13">
        <v>0</v>
      </c>
      <c r="M10" s="13">
        <v>0</v>
      </c>
      <c r="N10" s="52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6">
        <f t="shared" si="0"/>
        <v>0</v>
      </c>
      <c r="V10" s="27">
        <f t="shared" si="1"/>
        <v>0</v>
      </c>
      <c r="W10" s="9"/>
    </row>
    <row r="11" spans="1:140">
      <c r="A11" s="10" t="s">
        <v>10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5">
        <v>0</v>
      </c>
      <c r="L11" s="13">
        <v>0</v>
      </c>
      <c r="M11" s="13">
        <v>0</v>
      </c>
      <c r="N11" s="52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26">
        <f t="shared" si="0"/>
        <v>0</v>
      </c>
      <c r="V11" s="27">
        <f t="shared" si="1"/>
        <v>0</v>
      </c>
      <c r="W11" s="9"/>
    </row>
    <row r="12" spans="1:140">
      <c r="A12" s="10" t="s">
        <v>11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5">
        <v>0</v>
      </c>
      <c r="L12" s="13">
        <v>0</v>
      </c>
      <c r="M12" s="13">
        <v>0</v>
      </c>
      <c r="N12" s="52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26">
        <f t="shared" si="0"/>
        <v>0</v>
      </c>
      <c r="V12" s="27">
        <f t="shared" si="1"/>
        <v>0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5">
        <v>0</v>
      </c>
      <c r="L13" s="13">
        <v>0</v>
      </c>
      <c r="M13" s="13">
        <v>0</v>
      </c>
      <c r="N13" s="52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6">
        <f t="shared" si="0"/>
        <v>0</v>
      </c>
      <c r="V13" s="27">
        <f t="shared" si="1"/>
        <v>0</v>
      </c>
      <c r="W13" s="9"/>
    </row>
    <row r="14" spans="1:140">
      <c r="A14" s="10" t="s">
        <v>13</v>
      </c>
      <c r="B14" s="13">
        <v>160636</v>
      </c>
      <c r="C14" s="13">
        <v>132968</v>
      </c>
      <c r="D14" s="13">
        <v>158430</v>
      </c>
      <c r="E14" s="13">
        <v>6307227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5">
        <v>0</v>
      </c>
      <c r="L14" s="13">
        <v>0</v>
      </c>
      <c r="M14" s="13">
        <v>0</v>
      </c>
      <c r="N14" s="52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6">
        <f t="shared" si="0"/>
        <v>6759261</v>
      </c>
      <c r="V14" s="27">
        <f t="shared" si="1"/>
        <v>0.14752031397850177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5">
        <v>0</v>
      </c>
      <c r="L15" s="13">
        <v>0</v>
      </c>
      <c r="M15" s="13">
        <v>0</v>
      </c>
      <c r="N15" s="52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26">
        <f t="shared" si="0"/>
        <v>0</v>
      </c>
      <c r="V15" s="27">
        <f t="shared" si="1"/>
        <v>0</v>
      </c>
      <c r="W15" s="9"/>
    </row>
    <row r="16" spans="1:140">
      <c r="A16" s="10" t="s">
        <v>15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5">
        <v>0</v>
      </c>
      <c r="L16" s="13">
        <v>0</v>
      </c>
      <c r="M16" s="13">
        <v>0</v>
      </c>
      <c r="N16" s="52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6">
        <f t="shared" si="0"/>
        <v>0</v>
      </c>
      <c r="V16" s="27">
        <f t="shared" si="1"/>
        <v>0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5">
        <v>0</v>
      </c>
      <c r="L17" s="13">
        <v>0</v>
      </c>
      <c r="M17" s="13">
        <v>0</v>
      </c>
      <c r="N17" s="52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6">
        <f t="shared" si="0"/>
        <v>0</v>
      </c>
      <c r="V17" s="27">
        <f t="shared" si="1"/>
        <v>0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5">
        <v>0</v>
      </c>
      <c r="L18" s="13">
        <v>0</v>
      </c>
      <c r="M18" s="13">
        <v>0</v>
      </c>
      <c r="N18" s="52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6">
        <f t="shared" si="0"/>
        <v>0</v>
      </c>
      <c r="V18" s="27">
        <f t="shared" si="1"/>
        <v>0</v>
      </c>
      <c r="W18" s="9"/>
    </row>
    <row r="19" spans="1:23">
      <c r="A19" s="10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5">
        <v>0</v>
      </c>
      <c r="L19" s="13">
        <v>0</v>
      </c>
      <c r="M19" s="13">
        <v>0</v>
      </c>
      <c r="N19" s="52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26">
        <f t="shared" si="0"/>
        <v>0</v>
      </c>
      <c r="V19" s="27">
        <f t="shared" si="1"/>
        <v>0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5">
        <v>0</v>
      </c>
      <c r="L20" s="13">
        <v>0</v>
      </c>
      <c r="M20" s="13">
        <v>0</v>
      </c>
      <c r="N20" s="52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6">
        <f t="shared" si="0"/>
        <v>0</v>
      </c>
      <c r="V20" s="27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5">
        <v>0</v>
      </c>
      <c r="L21" s="13">
        <v>0</v>
      </c>
      <c r="M21" s="13">
        <v>0</v>
      </c>
      <c r="N21" s="52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6">
        <f t="shared" si="0"/>
        <v>0</v>
      </c>
      <c r="V21" s="27">
        <f t="shared" si="1"/>
        <v>0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5">
        <v>0</v>
      </c>
      <c r="L22" s="13">
        <v>0</v>
      </c>
      <c r="M22" s="13">
        <v>0</v>
      </c>
      <c r="N22" s="52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6">
        <f t="shared" si="0"/>
        <v>0</v>
      </c>
      <c r="V22" s="27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40898</v>
      </c>
      <c r="G23" s="13">
        <v>0</v>
      </c>
      <c r="H23" s="13">
        <v>0</v>
      </c>
      <c r="I23" s="13">
        <v>0</v>
      </c>
      <c r="J23" s="13">
        <v>0</v>
      </c>
      <c r="K23" s="15">
        <v>0</v>
      </c>
      <c r="L23" s="13">
        <v>0</v>
      </c>
      <c r="M23" s="13">
        <v>0</v>
      </c>
      <c r="N23" s="52">
        <v>0</v>
      </c>
      <c r="O23" s="13">
        <v>0</v>
      </c>
      <c r="P23" s="13">
        <v>0</v>
      </c>
      <c r="Q23" s="13">
        <v>30567</v>
      </c>
      <c r="R23" s="13">
        <v>30787</v>
      </c>
      <c r="S23" s="13">
        <v>31689</v>
      </c>
      <c r="T23" s="13">
        <v>68557</v>
      </c>
      <c r="U23" s="26">
        <f t="shared" si="0"/>
        <v>202498</v>
      </c>
      <c r="V23" s="27">
        <f t="shared" si="1"/>
        <v>4.4195021526789169E-3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5">
        <v>0</v>
      </c>
      <c r="L24" s="13">
        <v>0</v>
      </c>
      <c r="M24" s="13">
        <v>0</v>
      </c>
      <c r="N24" s="52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6">
        <f t="shared" si="0"/>
        <v>0</v>
      </c>
      <c r="V24" s="27">
        <f t="shared" si="1"/>
        <v>0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5">
        <v>0</v>
      </c>
      <c r="L25" s="13">
        <v>0</v>
      </c>
      <c r="M25" s="13">
        <v>0</v>
      </c>
      <c r="N25" s="52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6">
        <f t="shared" si="0"/>
        <v>0</v>
      </c>
      <c r="V25" s="27">
        <f t="shared" si="1"/>
        <v>0</v>
      </c>
      <c r="W25" s="9"/>
    </row>
    <row r="26" spans="1:23">
      <c r="A26" s="10" t="s">
        <v>25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5">
        <v>0</v>
      </c>
      <c r="L26" s="13">
        <v>0</v>
      </c>
      <c r="M26" s="13">
        <v>0</v>
      </c>
      <c r="N26" s="52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6">
        <f t="shared" si="0"/>
        <v>0</v>
      </c>
      <c r="V26" s="27">
        <f t="shared" si="1"/>
        <v>0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5">
        <v>0</v>
      </c>
      <c r="L27" s="13">
        <v>0</v>
      </c>
      <c r="M27" s="13">
        <v>0</v>
      </c>
      <c r="N27" s="52">
        <v>17300</v>
      </c>
      <c r="O27" s="13">
        <v>0</v>
      </c>
      <c r="P27" s="13">
        <v>0</v>
      </c>
      <c r="Q27" s="13">
        <v>0</v>
      </c>
      <c r="R27" s="13">
        <v>14740</v>
      </c>
      <c r="S27" s="13">
        <v>0</v>
      </c>
      <c r="T27" s="13">
        <v>0</v>
      </c>
      <c r="U27" s="26">
        <f t="shared" si="0"/>
        <v>32040</v>
      </c>
      <c r="V27" s="27">
        <f t="shared" si="1"/>
        <v>6.9927035808666014E-4</v>
      </c>
      <c r="W27" s="9"/>
    </row>
    <row r="28" spans="1:23">
      <c r="A28" s="10" t="s">
        <v>27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5">
        <v>0</v>
      </c>
      <c r="L28" s="13">
        <v>0</v>
      </c>
      <c r="M28" s="13">
        <v>0</v>
      </c>
      <c r="N28" s="52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6">
        <f t="shared" si="0"/>
        <v>0</v>
      </c>
      <c r="V28" s="27">
        <f t="shared" si="1"/>
        <v>0</v>
      </c>
      <c r="W28" s="9"/>
    </row>
    <row r="29" spans="1:23">
      <c r="A29" s="10" t="s">
        <v>28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5">
        <v>0</v>
      </c>
      <c r="L29" s="13">
        <v>0</v>
      </c>
      <c r="M29" s="13">
        <v>0</v>
      </c>
      <c r="N29" s="52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6">
        <f t="shared" si="0"/>
        <v>0</v>
      </c>
      <c r="V29" s="27">
        <f t="shared" si="1"/>
        <v>0</v>
      </c>
      <c r="W29" s="9"/>
    </row>
    <row r="30" spans="1:23">
      <c r="A30" s="10" t="s">
        <v>29</v>
      </c>
      <c r="B30" s="13">
        <v>42590</v>
      </c>
      <c r="C30" s="13">
        <v>32516</v>
      </c>
      <c r="D30" s="13">
        <v>0</v>
      </c>
      <c r="E30" s="13">
        <v>17577</v>
      </c>
      <c r="F30" s="13">
        <v>16991</v>
      </c>
      <c r="G30" s="13">
        <v>23618</v>
      </c>
      <c r="H30" s="13">
        <v>16035</v>
      </c>
      <c r="I30" s="13">
        <v>24967</v>
      </c>
      <c r="J30" s="13">
        <v>29130</v>
      </c>
      <c r="K30" s="15">
        <v>20856</v>
      </c>
      <c r="L30" s="13">
        <v>3158</v>
      </c>
      <c r="M30" s="13">
        <v>3137</v>
      </c>
      <c r="N30" s="52">
        <v>3091</v>
      </c>
      <c r="O30" s="13">
        <v>3062</v>
      </c>
      <c r="P30" s="13">
        <v>3079</v>
      </c>
      <c r="Q30" s="13">
        <v>3143</v>
      </c>
      <c r="R30" s="13">
        <v>3000</v>
      </c>
      <c r="S30" s="13">
        <v>3000</v>
      </c>
      <c r="T30" s="13">
        <v>2386</v>
      </c>
      <c r="U30" s="26">
        <f t="shared" si="0"/>
        <v>251336</v>
      </c>
      <c r="V30" s="27">
        <f t="shared" si="1"/>
        <v>5.485387475657578E-3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5">
        <v>0</v>
      </c>
      <c r="L31" s="13">
        <v>0</v>
      </c>
      <c r="M31" s="13">
        <v>0</v>
      </c>
      <c r="N31" s="52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6">
        <f t="shared" si="0"/>
        <v>0</v>
      </c>
      <c r="V31" s="27">
        <f t="shared" si="1"/>
        <v>0</v>
      </c>
      <c r="W31" s="9"/>
    </row>
    <row r="32" spans="1:23">
      <c r="A32" s="10" t="s">
        <v>31</v>
      </c>
      <c r="B32" s="13">
        <v>1339614</v>
      </c>
      <c r="C32" s="13">
        <v>1487070</v>
      </c>
      <c r="D32" s="13">
        <v>1520428</v>
      </c>
      <c r="E32" s="13">
        <v>2249577</v>
      </c>
      <c r="F32" s="13">
        <v>1716428</v>
      </c>
      <c r="G32" s="13">
        <v>1736571</v>
      </c>
      <c r="H32" s="13">
        <v>1786111</v>
      </c>
      <c r="I32" s="13">
        <v>1764418</v>
      </c>
      <c r="J32" s="13">
        <v>1777480</v>
      </c>
      <c r="K32" s="15">
        <v>1801838</v>
      </c>
      <c r="L32" s="13">
        <v>1600139</v>
      </c>
      <c r="M32" s="13">
        <v>1656613</v>
      </c>
      <c r="N32" s="52">
        <v>1690956</v>
      </c>
      <c r="O32" s="13">
        <v>1684603</v>
      </c>
      <c r="P32" s="13">
        <v>1773323</v>
      </c>
      <c r="Q32" s="13">
        <v>1822189</v>
      </c>
      <c r="R32" s="13">
        <v>1906988</v>
      </c>
      <c r="S32" s="13">
        <v>2067789</v>
      </c>
      <c r="T32" s="13">
        <v>2171695</v>
      </c>
      <c r="U32" s="26">
        <f t="shared" si="0"/>
        <v>33553830</v>
      </c>
      <c r="V32" s="27">
        <f t="shared" si="1"/>
        <v>0.73230957301120225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5">
        <v>0</v>
      </c>
      <c r="L33" s="13">
        <v>0</v>
      </c>
      <c r="M33" s="13">
        <v>0</v>
      </c>
      <c r="N33" s="52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6">
        <f t="shared" si="0"/>
        <v>0</v>
      </c>
      <c r="V33" s="27">
        <f t="shared" si="1"/>
        <v>0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5">
        <v>0</v>
      </c>
      <c r="L34" s="13">
        <v>0</v>
      </c>
      <c r="M34" s="13">
        <v>0</v>
      </c>
      <c r="N34" s="52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6">
        <f t="shared" si="0"/>
        <v>0</v>
      </c>
      <c r="V34" s="27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5">
        <v>0</v>
      </c>
      <c r="L35" s="13">
        <v>0</v>
      </c>
      <c r="M35" s="13">
        <v>0</v>
      </c>
      <c r="N35" s="52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6">
        <f t="shared" si="0"/>
        <v>0</v>
      </c>
      <c r="V35" s="27">
        <f t="shared" si="1"/>
        <v>0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5">
        <v>0</v>
      </c>
      <c r="L36" s="13">
        <v>0</v>
      </c>
      <c r="M36" s="13">
        <v>0</v>
      </c>
      <c r="N36" s="52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6">
        <f t="shared" si="0"/>
        <v>0</v>
      </c>
      <c r="V36" s="27">
        <f t="shared" si="1"/>
        <v>0</v>
      </c>
      <c r="W36" s="9"/>
    </row>
    <row r="37" spans="1:23">
      <c r="A37" s="10" t="s">
        <v>36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5">
        <v>0</v>
      </c>
      <c r="L37" s="13">
        <v>0</v>
      </c>
      <c r="M37" s="13">
        <v>0</v>
      </c>
      <c r="N37" s="52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6">
        <f t="shared" si="0"/>
        <v>0</v>
      </c>
      <c r="V37" s="27">
        <f t="shared" si="1"/>
        <v>0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5">
        <v>0</v>
      </c>
      <c r="L38" s="13">
        <v>0</v>
      </c>
      <c r="M38" s="13">
        <v>0</v>
      </c>
      <c r="N38" s="52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26">
        <f t="shared" si="0"/>
        <v>0</v>
      </c>
      <c r="V38" s="27">
        <f t="shared" si="1"/>
        <v>0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5">
        <v>0</v>
      </c>
      <c r="L39" s="13">
        <v>0</v>
      </c>
      <c r="M39" s="13">
        <v>0</v>
      </c>
      <c r="N39" s="52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6">
        <f t="shared" si="0"/>
        <v>0</v>
      </c>
      <c r="V39" s="27">
        <f t="shared" si="1"/>
        <v>0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5">
        <v>0</v>
      </c>
      <c r="L40" s="13">
        <v>0</v>
      </c>
      <c r="M40" s="13">
        <v>0</v>
      </c>
      <c r="N40" s="52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6">
        <f t="shared" si="0"/>
        <v>0</v>
      </c>
      <c r="V40" s="27">
        <f t="shared" si="1"/>
        <v>0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5">
        <v>0</v>
      </c>
      <c r="L41" s="13">
        <v>0</v>
      </c>
      <c r="M41" s="13">
        <v>0</v>
      </c>
      <c r="N41" s="52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6">
        <f t="shared" si="0"/>
        <v>0</v>
      </c>
      <c r="V41" s="27">
        <f t="shared" si="1"/>
        <v>0</v>
      </c>
      <c r="W41" s="9"/>
    </row>
    <row r="42" spans="1:23">
      <c r="A42" s="10" t="s">
        <v>41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5">
        <v>0</v>
      </c>
      <c r="L42" s="13">
        <v>0</v>
      </c>
      <c r="M42" s="13">
        <v>0</v>
      </c>
      <c r="N42" s="52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26">
        <f t="shared" si="0"/>
        <v>0</v>
      </c>
      <c r="V42" s="27">
        <f t="shared" si="1"/>
        <v>0</v>
      </c>
      <c r="W42" s="9"/>
    </row>
    <row r="43" spans="1:23">
      <c r="A43" s="10" t="s">
        <v>42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5">
        <v>0</v>
      </c>
      <c r="L43" s="13">
        <v>0</v>
      </c>
      <c r="M43" s="13">
        <v>0</v>
      </c>
      <c r="N43" s="52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26">
        <f t="shared" si="0"/>
        <v>0</v>
      </c>
      <c r="V43" s="27">
        <f t="shared" si="1"/>
        <v>0</v>
      </c>
      <c r="W43" s="9"/>
    </row>
    <row r="44" spans="1:23">
      <c r="A44" s="10" t="s">
        <v>43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5">
        <v>0</v>
      </c>
      <c r="L44" s="13">
        <v>0</v>
      </c>
      <c r="M44" s="13">
        <v>0</v>
      </c>
      <c r="N44" s="52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6">
        <f t="shared" si="0"/>
        <v>0</v>
      </c>
      <c r="V44" s="27">
        <f t="shared" si="1"/>
        <v>0</v>
      </c>
      <c r="W44" s="9"/>
    </row>
    <row r="45" spans="1:23">
      <c r="A45" s="10" t="s">
        <v>44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5">
        <v>0</v>
      </c>
      <c r="L45" s="13">
        <v>0</v>
      </c>
      <c r="M45" s="13">
        <v>0</v>
      </c>
      <c r="N45" s="52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6">
        <f t="shared" si="0"/>
        <v>0</v>
      </c>
      <c r="V45" s="27">
        <f t="shared" si="1"/>
        <v>0</v>
      </c>
      <c r="W45" s="9"/>
    </row>
    <row r="46" spans="1:23">
      <c r="A46" s="10" t="s">
        <v>45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5">
        <v>0</v>
      </c>
      <c r="L46" s="13">
        <v>0</v>
      </c>
      <c r="M46" s="13">
        <v>0</v>
      </c>
      <c r="N46" s="52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6">
        <f t="shared" si="0"/>
        <v>0</v>
      </c>
      <c r="V46" s="27">
        <f t="shared" si="1"/>
        <v>0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5">
        <v>0</v>
      </c>
      <c r="L47" s="13">
        <v>0</v>
      </c>
      <c r="M47" s="13">
        <v>0</v>
      </c>
      <c r="N47" s="52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26">
        <f t="shared" si="0"/>
        <v>0</v>
      </c>
      <c r="V47" s="27">
        <f t="shared" si="1"/>
        <v>0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5">
        <v>0</v>
      </c>
      <c r="L48" s="13">
        <v>0</v>
      </c>
      <c r="M48" s="13">
        <v>0</v>
      </c>
      <c r="N48" s="52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26">
        <f t="shared" si="0"/>
        <v>0</v>
      </c>
      <c r="V48" s="27">
        <f t="shared" si="1"/>
        <v>0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5">
        <v>0</v>
      </c>
      <c r="L49" s="13">
        <v>0</v>
      </c>
      <c r="M49" s="13">
        <v>0</v>
      </c>
      <c r="N49" s="52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6">
        <f t="shared" si="0"/>
        <v>0</v>
      </c>
      <c r="V49" s="27">
        <f t="shared" si="1"/>
        <v>0</v>
      </c>
      <c r="W49" s="9"/>
    </row>
    <row r="50" spans="1:23">
      <c r="A50" s="10" t="s">
        <v>49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5">
        <v>0</v>
      </c>
      <c r="L50" s="13">
        <v>0</v>
      </c>
      <c r="M50" s="13">
        <v>0</v>
      </c>
      <c r="N50" s="52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6">
        <f t="shared" si="0"/>
        <v>0</v>
      </c>
      <c r="V50" s="27">
        <f t="shared" si="1"/>
        <v>0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5">
        <v>0</v>
      </c>
      <c r="L51" s="13">
        <v>0</v>
      </c>
      <c r="M51" s="13">
        <v>0</v>
      </c>
      <c r="N51" s="52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6">
        <f t="shared" si="0"/>
        <v>0</v>
      </c>
      <c r="V51" s="27">
        <f t="shared" si="1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5">
        <v>0</v>
      </c>
      <c r="L52" s="13">
        <v>0</v>
      </c>
      <c r="M52" s="13">
        <v>0</v>
      </c>
      <c r="N52" s="52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6">
        <f t="shared" si="0"/>
        <v>0</v>
      </c>
      <c r="V52" s="27">
        <f t="shared" si="1"/>
        <v>0</v>
      </c>
      <c r="W52" s="9"/>
    </row>
    <row r="53" spans="1:23">
      <c r="A53" s="10" t="s">
        <v>52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5">
        <v>0</v>
      </c>
      <c r="L53" s="13">
        <v>0</v>
      </c>
      <c r="M53" s="13">
        <v>0</v>
      </c>
      <c r="N53" s="52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26">
        <f t="shared" si="0"/>
        <v>0</v>
      </c>
      <c r="V53" s="27">
        <f t="shared" si="1"/>
        <v>0</v>
      </c>
      <c r="W53" s="9"/>
    </row>
    <row r="54" spans="1:23">
      <c r="A54" s="10" t="s">
        <v>53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5">
        <v>0</v>
      </c>
      <c r="L54" s="13">
        <v>0</v>
      </c>
      <c r="M54" s="13">
        <v>0</v>
      </c>
      <c r="N54" s="52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6">
        <f t="shared" si="0"/>
        <v>0</v>
      </c>
      <c r="V54" s="27">
        <f t="shared" si="1"/>
        <v>0</v>
      </c>
      <c r="W54" s="9"/>
    </row>
    <row r="55" spans="1:23">
      <c r="A55" s="10" t="s">
        <v>54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5">
        <v>0</v>
      </c>
      <c r="L55" s="13">
        <v>0</v>
      </c>
      <c r="M55" s="13">
        <v>0</v>
      </c>
      <c r="N55" s="52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6">
        <f t="shared" si="0"/>
        <v>0</v>
      </c>
      <c r="V55" s="27">
        <f t="shared" si="1"/>
        <v>0</v>
      </c>
      <c r="W55" s="9"/>
    </row>
    <row r="56" spans="1:23">
      <c r="A56" s="10" t="s">
        <v>55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5">
        <v>0</v>
      </c>
      <c r="L56" s="13">
        <v>0</v>
      </c>
      <c r="M56" s="13">
        <v>0</v>
      </c>
      <c r="N56" s="52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26">
        <f t="shared" si="0"/>
        <v>0</v>
      </c>
      <c r="V56" s="27">
        <f t="shared" si="1"/>
        <v>0</v>
      </c>
      <c r="W56" s="9"/>
    </row>
    <row r="57" spans="1:23">
      <c r="A57" s="10" t="s">
        <v>56</v>
      </c>
      <c r="B57" s="13">
        <v>254447</v>
      </c>
      <c r="C57" s="13">
        <v>146342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5">
        <v>0</v>
      </c>
      <c r="L57" s="13">
        <v>442914</v>
      </c>
      <c r="M57" s="13">
        <v>775980</v>
      </c>
      <c r="N57" s="52">
        <v>886547</v>
      </c>
      <c r="O57" s="13">
        <v>1220986</v>
      </c>
      <c r="P57" s="13">
        <v>1293007</v>
      </c>
      <c r="Q57" s="13">
        <v>0</v>
      </c>
      <c r="R57" s="13">
        <v>0</v>
      </c>
      <c r="S57" s="13">
        <v>0</v>
      </c>
      <c r="T57" s="13">
        <v>0</v>
      </c>
      <c r="U57" s="26">
        <f t="shared" si="0"/>
        <v>5020223</v>
      </c>
      <c r="V57" s="27">
        <f t="shared" si="1"/>
        <v>0.10956595302387288</v>
      </c>
      <c r="W57" s="9"/>
    </row>
    <row r="58" spans="1:23">
      <c r="A58" s="10" t="s">
        <v>57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5">
        <v>0</v>
      </c>
      <c r="L58" s="13">
        <v>0</v>
      </c>
      <c r="M58" s="13">
        <v>0</v>
      </c>
      <c r="N58" s="52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6">
        <f t="shared" si="0"/>
        <v>0</v>
      </c>
      <c r="V58" s="27">
        <f t="shared" si="1"/>
        <v>0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5">
        <v>0</v>
      </c>
      <c r="L59" s="13">
        <v>0</v>
      </c>
      <c r="M59" s="13">
        <v>0</v>
      </c>
      <c r="N59" s="52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6">
        <f t="shared" si="0"/>
        <v>0</v>
      </c>
      <c r="V59" s="27">
        <f t="shared" si="1"/>
        <v>0</v>
      </c>
      <c r="W59" s="9"/>
    </row>
    <row r="60" spans="1:23">
      <c r="A60" s="10" t="s">
        <v>59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5">
        <v>0</v>
      </c>
      <c r="L60" s="13">
        <v>0</v>
      </c>
      <c r="M60" s="13">
        <v>0</v>
      </c>
      <c r="N60" s="52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26">
        <f t="shared" si="0"/>
        <v>0</v>
      </c>
      <c r="V60" s="27">
        <f t="shared" si="1"/>
        <v>0</v>
      </c>
      <c r="W60" s="9"/>
    </row>
    <row r="61" spans="1:23">
      <c r="A61" s="10" t="s">
        <v>60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5">
        <v>0</v>
      </c>
      <c r="L61" s="13">
        <v>0</v>
      </c>
      <c r="M61" s="13">
        <v>0</v>
      </c>
      <c r="N61" s="52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26">
        <f t="shared" si="0"/>
        <v>0</v>
      </c>
      <c r="V61" s="27">
        <f t="shared" si="1"/>
        <v>0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5">
        <v>0</v>
      </c>
      <c r="L62" s="13">
        <v>0</v>
      </c>
      <c r="M62" s="13">
        <v>0</v>
      </c>
      <c r="N62" s="52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6">
        <f t="shared" si="0"/>
        <v>0</v>
      </c>
      <c r="V62" s="27">
        <f t="shared" si="1"/>
        <v>0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5">
        <v>0</v>
      </c>
      <c r="L63" s="13">
        <v>0</v>
      </c>
      <c r="M63" s="13">
        <v>0</v>
      </c>
      <c r="N63" s="52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6">
        <f t="shared" si="0"/>
        <v>0</v>
      </c>
      <c r="V63" s="27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5">
        <v>0</v>
      </c>
      <c r="L64" s="13">
        <v>0</v>
      </c>
      <c r="M64" s="13">
        <v>0</v>
      </c>
      <c r="N64" s="52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6">
        <f t="shared" si="0"/>
        <v>0</v>
      </c>
      <c r="V64" s="27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5">
        <v>0</v>
      </c>
      <c r="L65" s="13">
        <v>0</v>
      </c>
      <c r="M65" s="13">
        <v>0</v>
      </c>
      <c r="N65" s="52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6">
        <f t="shared" si="0"/>
        <v>0</v>
      </c>
      <c r="V65" s="27">
        <f t="shared" si="1"/>
        <v>0</v>
      </c>
      <c r="W65" s="9"/>
    </row>
    <row r="66" spans="1:126">
      <c r="A66" s="10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5">
        <v>0</v>
      </c>
      <c r="L66" s="13">
        <v>0</v>
      </c>
      <c r="M66" s="13">
        <v>0</v>
      </c>
      <c r="N66" s="52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6">
        <f t="shared" si="0"/>
        <v>0</v>
      </c>
      <c r="V66" s="27">
        <f t="shared" si="1"/>
        <v>0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5">
        <v>0</v>
      </c>
      <c r="L67" s="13">
        <v>0</v>
      </c>
      <c r="M67" s="13">
        <v>0</v>
      </c>
      <c r="N67" s="52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6">
        <f t="shared" si="0"/>
        <v>0</v>
      </c>
      <c r="V67" s="27">
        <f t="shared" si="1"/>
        <v>0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5">
        <v>0</v>
      </c>
      <c r="L68" s="13">
        <v>0</v>
      </c>
      <c r="M68" s="13">
        <v>0</v>
      </c>
      <c r="N68" s="52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6">
        <f t="shared" si="0"/>
        <v>0</v>
      </c>
      <c r="V68" s="27">
        <f t="shared" si="1"/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5">
        <v>0</v>
      </c>
      <c r="L69" s="13">
        <v>0</v>
      </c>
      <c r="M69" s="13">
        <v>0</v>
      </c>
      <c r="N69" s="52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6">
        <f t="shared" si="0"/>
        <v>0</v>
      </c>
      <c r="V69" s="27">
        <f t="shared" si="1"/>
        <v>0</v>
      </c>
      <c r="W69" s="9"/>
    </row>
    <row r="70" spans="1:126" ht="15.75">
      <c r="A70" s="16" t="s">
        <v>491</v>
      </c>
      <c r="B70" s="38">
        <f>SUM(B4:B69)</f>
        <v>1797287</v>
      </c>
      <c r="C70" s="38">
        <f t="shared" ref="C70:M70" si="2">SUM(C4:C69)</f>
        <v>1798896</v>
      </c>
      <c r="D70" s="38">
        <f t="shared" si="2"/>
        <v>1678858</v>
      </c>
      <c r="E70" s="38">
        <f t="shared" si="2"/>
        <v>8574381</v>
      </c>
      <c r="F70" s="38">
        <f t="shared" si="2"/>
        <v>1774317</v>
      </c>
      <c r="G70" s="38">
        <f t="shared" si="2"/>
        <v>1760189</v>
      </c>
      <c r="H70" s="38">
        <f t="shared" si="2"/>
        <v>1802146</v>
      </c>
      <c r="I70" s="38">
        <f t="shared" si="2"/>
        <v>1789385</v>
      </c>
      <c r="J70" s="38">
        <f t="shared" si="2"/>
        <v>1806610</v>
      </c>
      <c r="K70" s="39">
        <f>SUM(K4:K69)</f>
        <v>1822694</v>
      </c>
      <c r="L70" s="38">
        <f>SUM(L4:L69)</f>
        <v>2046211</v>
      </c>
      <c r="M70" s="38">
        <f t="shared" si="2"/>
        <v>2435730</v>
      </c>
      <c r="N70" s="54">
        <f t="shared" ref="N70:T70" si="3">SUM(N4:N69)</f>
        <v>2597894</v>
      </c>
      <c r="O70" s="38">
        <f t="shared" si="3"/>
        <v>2908651</v>
      </c>
      <c r="P70" s="38">
        <f t="shared" si="3"/>
        <v>3069409</v>
      </c>
      <c r="Q70" s="38">
        <f t="shared" si="3"/>
        <v>1855899</v>
      </c>
      <c r="R70" s="38">
        <f t="shared" si="3"/>
        <v>1955515</v>
      </c>
      <c r="S70" s="38">
        <f t="shared" ref="S70" si="4">SUM(S4:S69)</f>
        <v>2102478</v>
      </c>
      <c r="T70" s="38">
        <f t="shared" si="3"/>
        <v>2242638</v>
      </c>
      <c r="U70" s="17">
        <f>SUM(B70:T70)</f>
        <v>45819188</v>
      </c>
      <c r="V70" s="28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>
        <f>(C70-B70)/B70</f>
        <v>8.952382118159203E-4</v>
      </c>
      <c r="D71" s="43">
        <f t="shared" ref="D71:J71" si="5">(D70-C70)/C70</f>
        <v>-6.6728704716670667E-2</v>
      </c>
      <c r="E71" s="43">
        <f t="shared" si="5"/>
        <v>4.1072699418295056</v>
      </c>
      <c r="F71" s="43">
        <f t="shared" si="5"/>
        <v>-0.79306762785558516</v>
      </c>
      <c r="G71" s="43">
        <f t="shared" si="5"/>
        <v>-7.9625005001924681E-3</v>
      </c>
      <c r="H71" s="43">
        <f t="shared" si="5"/>
        <v>2.3836644814846587E-2</v>
      </c>
      <c r="I71" s="43">
        <f t="shared" si="5"/>
        <v>-7.0810023161275498E-3</v>
      </c>
      <c r="J71" s="43">
        <f t="shared" si="5"/>
        <v>9.6262123578771484E-3</v>
      </c>
      <c r="K71" s="43">
        <f t="shared" ref="K71:P71" si="6">(K70-J70)/J70</f>
        <v>8.9028622668976699E-3</v>
      </c>
      <c r="L71" s="43">
        <f t="shared" si="6"/>
        <v>0.12263001908164509</v>
      </c>
      <c r="M71" s="43">
        <f t="shared" si="6"/>
        <v>0.19036111134188996</v>
      </c>
      <c r="N71" s="56">
        <f t="shared" si="6"/>
        <v>6.6577165777816097E-2</v>
      </c>
      <c r="O71" s="43">
        <f t="shared" si="6"/>
        <v>0.11961881431651945</v>
      </c>
      <c r="P71" s="43">
        <f t="shared" si="6"/>
        <v>5.5268920197026047E-2</v>
      </c>
      <c r="Q71" s="43">
        <f t="shared" ref="Q71" si="7">(Q70-P70)/P70</f>
        <v>-0.39535623958879379</v>
      </c>
      <c r="R71" s="43">
        <f t="shared" ref="R71" si="8">(R70-Q70)/Q70</f>
        <v>5.3675334703019939E-2</v>
      </c>
      <c r="S71" s="43">
        <f t="shared" ref="S71" si="9">(S70-R70)/R70</f>
        <v>7.515309266356944E-2</v>
      </c>
      <c r="T71" s="43">
        <f t="shared" ref="T71" si="10">(T70-S70)/S70</f>
        <v>6.6664193394651461E-2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490</v>
      </c>
      <c r="B72" s="45">
        <f>COUNTIF(B4:B69,"&gt;0")</f>
        <v>4</v>
      </c>
      <c r="C72" s="45">
        <f t="shared" ref="C72:M72" si="11">COUNTIF(C4:C69,"&gt;0")</f>
        <v>4</v>
      </c>
      <c r="D72" s="45">
        <f t="shared" si="11"/>
        <v>2</v>
      </c>
      <c r="E72" s="45">
        <f t="shared" si="11"/>
        <v>3</v>
      </c>
      <c r="F72" s="45">
        <f t="shared" si="11"/>
        <v>3</v>
      </c>
      <c r="G72" s="45">
        <f t="shared" si="11"/>
        <v>2</v>
      </c>
      <c r="H72" s="45">
        <f t="shared" si="11"/>
        <v>2</v>
      </c>
      <c r="I72" s="45">
        <f t="shared" si="11"/>
        <v>2</v>
      </c>
      <c r="J72" s="45">
        <f t="shared" si="11"/>
        <v>2</v>
      </c>
      <c r="K72" s="45">
        <f>COUNTIF(K4:K69,"&gt;0")</f>
        <v>2</v>
      </c>
      <c r="L72" s="45">
        <f>COUNTIF(L4:L69,"&gt;0")</f>
        <v>3</v>
      </c>
      <c r="M72" s="45">
        <f t="shared" si="11"/>
        <v>3</v>
      </c>
      <c r="N72" s="57">
        <f t="shared" ref="N72:T72" si="12">COUNTIF(N4:N69,"&gt;0")</f>
        <v>4</v>
      </c>
      <c r="O72" s="45">
        <f t="shared" si="12"/>
        <v>3</v>
      </c>
      <c r="P72" s="45">
        <f t="shared" si="12"/>
        <v>3</v>
      </c>
      <c r="Q72" s="45">
        <f t="shared" si="12"/>
        <v>3</v>
      </c>
      <c r="R72" s="45">
        <f t="shared" si="12"/>
        <v>4</v>
      </c>
      <c r="S72" s="45">
        <f t="shared" ref="S72" si="13">COUNTIF(S4:S69,"&gt;0")</f>
        <v>3</v>
      </c>
      <c r="T72" s="45">
        <f t="shared" si="12"/>
        <v>3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8" t="s">
        <v>0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60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8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5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21" width="10.77734375" style="4" customWidth="1"/>
    <col min="22" max="22" width="11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7" t="s">
        <v>498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"/>
      <c r="Y1"/>
    </row>
    <row r="2" spans="1:141" ht="24" thickBot="1">
      <c r="A2" s="64" t="s">
        <v>514</v>
      </c>
      <c r="B2" s="70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6"/>
      <c r="X2" s="7"/>
      <c r="Y2"/>
    </row>
    <row r="3" spans="1:141" ht="42" customHeight="1" thickBot="1">
      <c r="A3" s="20" t="s">
        <v>71</v>
      </c>
      <c r="B3" s="32" t="s">
        <v>72</v>
      </c>
      <c r="C3" s="21" t="s">
        <v>480</v>
      </c>
      <c r="D3" s="22" t="s">
        <v>481</v>
      </c>
      <c r="E3" s="22" t="s">
        <v>482</v>
      </c>
      <c r="F3" s="22" t="s">
        <v>483</v>
      </c>
      <c r="G3" s="22" t="s">
        <v>484</v>
      </c>
      <c r="H3" s="22" t="s">
        <v>485</v>
      </c>
      <c r="I3" s="22" t="s">
        <v>486</v>
      </c>
      <c r="J3" s="22" t="s">
        <v>487</v>
      </c>
      <c r="K3" s="22" t="s">
        <v>488</v>
      </c>
      <c r="L3" s="21" t="s">
        <v>489</v>
      </c>
      <c r="M3" s="21" t="s">
        <v>501</v>
      </c>
      <c r="N3" s="25" t="s">
        <v>503</v>
      </c>
      <c r="O3" s="21" t="s">
        <v>505</v>
      </c>
      <c r="P3" s="21" t="s">
        <v>506</v>
      </c>
      <c r="Q3" s="21" t="s">
        <v>508</v>
      </c>
      <c r="R3" s="21" t="s">
        <v>510</v>
      </c>
      <c r="S3" s="21" t="s">
        <v>511</v>
      </c>
      <c r="T3" s="21" t="s">
        <v>513</v>
      </c>
      <c r="U3" s="21" t="s">
        <v>515</v>
      </c>
      <c r="V3" s="23" t="s">
        <v>512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3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52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26">
        <f>SUM(C4:U4)</f>
        <v>0</v>
      </c>
      <c r="W4" s="27">
        <f t="shared" ref="W4:W35" si="0">(V4/V$417)</f>
        <v>0</v>
      </c>
      <c r="X4" s="9"/>
    </row>
    <row r="5" spans="1:141">
      <c r="A5" s="10" t="s">
        <v>73</v>
      </c>
      <c r="B5" s="33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52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6">
        <f t="shared" ref="V5:V68" si="1">SUM(C5:U5)</f>
        <v>0</v>
      </c>
      <c r="W5" s="27">
        <f t="shared" si="0"/>
        <v>0</v>
      </c>
      <c r="X5" s="9"/>
    </row>
    <row r="6" spans="1:141">
      <c r="A6" s="10" t="s">
        <v>74</v>
      </c>
      <c r="B6" s="33" t="s">
        <v>60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52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26">
        <f t="shared" si="1"/>
        <v>0</v>
      </c>
      <c r="W6" s="27">
        <f t="shared" si="0"/>
        <v>0</v>
      </c>
      <c r="X6" s="9"/>
    </row>
    <row r="7" spans="1:141">
      <c r="A7" s="10" t="s">
        <v>75</v>
      </c>
      <c r="B7" s="33" t="s">
        <v>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52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6">
        <f t="shared" si="1"/>
        <v>0</v>
      </c>
      <c r="W7" s="27">
        <f t="shared" si="0"/>
        <v>0</v>
      </c>
      <c r="X7" s="9"/>
    </row>
    <row r="8" spans="1:141">
      <c r="A8" s="10" t="s">
        <v>76</v>
      </c>
      <c r="B8" s="33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52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6">
        <f t="shared" si="1"/>
        <v>0</v>
      </c>
      <c r="W8" s="27">
        <f t="shared" si="0"/>
        <v>0</v>
      </c>
      <c r="X8" s="9"/>
    </row>
    <row r="9" spans="1:141">
      <c r="A9" s="10" t="s">
        <v>77</v>
      </c>
      <c r="B9" s="33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52">
        <v>0</v>
      </c>
      <c r="O9" s="13">
        <v>0</v>
      </c>
      <c r="P9" s="13">
        <v>45850</v>
      </c>
      <c r="Q9" s="13">
        <v>20150</v>
      </c>
      <c r="R9" s="13">
        <v>9600</v>
      </c>
      <c r="S9" s="13">
        <v>193176.85</v>
      </c>
      <c r="T9" s="13">
        <v>0</v>
      </c>
      <c r="U9" s="13">
        <v>0</v>
      </c>
      <c r="V9" s="26">
        <f t="shared" si="1"/>
        <v>268776.84999999998</v>
      </c>
      <c r="W9" s="27">
        <f t="shared" si="0"/>
        <v>1.315734138822701E-3</v>
      </c>
      <c r="X9" s="9"/>
    </row>
    <row r="10" spans="1:141">
      <c r="A10" s="10" t="s">
        <v>78</v>
      </c>
      <c r="B10" s="33" t="s">
        <v>49</v>
      </c>
      <c r="C10" s="13">
        <v>212999</v>
      </c>
      <c r="D10" s="13">
        <v>285234</v>
      </c>
      <c r="E10" s="13">
        <v>282770</v>
      </c>
      <c r="F10" s="13">
        <v>252393</v>
      </c>
      <c r="G10" s="13">
        <v>280839</v>
      </c>
      <c r="H10" s="13">
        <v>296370</v>
      </c>
      <c r="I10" s="13">
        <v>337899</v>
      </c>
      <c r="J10" s="13">
        <v>354259</v>
      </c>
      <c r="K10" s="13">
        <v>334582</v>
      </c>
      <c r="L10" s="13">
        <v>340673</v>
      </c>
      <c r="M10" s="13">
        <v>350544</v>
      </c>
      <c r="N10" s="52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26">
        <f t="shared" si="1"/>
        <v>3328562</v>
      </c>
      <c r="W10" s="27">
        <f t="shared" si="0"/>
        <v>1.6294195934612551E-2</v>
      </c>
      <c r="X10" s="9"/>
    </row>
    <row r="11" spans="1:141">
      <c r="A11" s="10" t="s">
        <v>79</v>
      </c>
      <c r="B11" s="33" t="s">
        <v>15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52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26">
        <f t="shared" si="1"/>
        <v>0</v>
      </c>
      <c r="W11" s="27">
        <f t="shared" si="0"/>
        <v>0</v>
      </c>
      <c r="X11" s="9"/>
    </row>
    <row r="12" spans="1:141">
      <c r="A12" s="10" t="s">
        <v>80</v>
      </c>
      <c r="B12" s="33" t="s">
        <v>3</v>
      </c>
      <c r="C12" s="13">
        <v>0</v>
      </c>
      <c r="D12" s="13">
        <v>0</v>
      </c>
      <c r="E12" s="13">
        <v>14163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52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26">
        <f t="shared" si="1"/>
        <v>14163</v>
      </c>
      <c r="W12" s="27">
        <f t="shared" si="0"/>
        <v>6.9331650431002207E-5</v>
      </c>
      <c r="X12" s="9"/>
    </row>
    <row r="13" spans="1:141">
      <c r="A13" s="10" t="s">
        <v>81</v>
      </c>
      <c r="B13" s="33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52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6">
        <f t="shared" si="1"/>
        <v>0</v>
      </c>
      <c r="W13" s="27">
        <f t="shared" si="0"/>
        <v>0</v>
      </c>
      <c r="X13" s="9"/>
    </row>
    <row r="14" spans="1:141">
      <c r="A14" s="10" t="s">
        <v>82</v>
      </c>
      <c r="B14" s="33" t="s">
        <v>475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52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26">
        <f t="shared" si="1"/>
        <v>0</v>
      </c>
      <c r="W14" s="27">
        <f t="shared" si="0"/>
        <v>0</v>
      </c>
      <c r="X14" s="9"/>
    </row>
    <row r="15" spans="1:141">
      <c r="A15" s="10" t="s">
        <v>83</v>
      </c>
      <c r="B15" s="33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52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6">
        <f t="shared" si="1"/>
        <v>0</v>
      </c>
      <c r="W15" s="27">
        <f t="shared" si="0"/>
        <v>0</v>
      </c>
      <c r="X15" s="9"/>
    </row>
    <row r="16" spans="1:141">
      <c r="A16" s="10" t="s">
        <v>84</v>
      </c>
      <c r="B16" s="33" t="s">
        <v>54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52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6">
        <f t="shared" si="1"/>
        <v>0</v>
      </c>
      <c r="W16" s="27">
        <f t="shared" si="0"/>
        <v>0</v>
      </c>
      <c r="X16" s="9"/>
    </row>
    <row r="17" spans="1:24">
      <c r="A17" s="10" t="s">
        <v>85</v>
      </c>
      <c r="B17" s="33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52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6">
        <f t="shared" si="1"/>
        <v>0</v>
      </c>
      <c r="W17" s="27">
        <f t="shared" si="0"/>
        <v>0</v>
      </c>
      <c r="X17" s="9"/>
    </row>
    <row r="18" spans="1:24">
      <c r="A18" s="10" t="s">
        <v>86</v>
      </c>
      <c r="B18" s="33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52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26">
        <f t="shared" si="1"/>
        <v>0</v>
      </c>
      <c r="W18" s="27">
        <f t="shared" si="0"/>
        <v>0</v>
      </c>
      <c r="X18" s="9"/>
    </row>
    <row r="19" spans="1:24">
      <c r="A19" s="10" t="s">
        <v>87</v>
      </c>
      <c r="B19" s="33" t="s">
        <v>44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52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6">
        <f t="shared" si="1"/>
        <v>0</v>
      </c>
      <c r="W19" s="27">
        <f t="shared" si="0"/>
        <v>0</v>
      </c>
      <c r="X19" s="9"/>
    </row>
    <row r="20" spans="1:24">
      <c r="A20" s="10" t="s">
        <v>88</v>
      </c>
      <c r="B20" s="33" t="s">
        <v>475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52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6">
        <f t="shared" si="1"/>
        <v>0</v>
      </c>
      <c r="W20" s="27">
        <f t="shared" si="0"/>
        <v>0</v>
      </c>
      <c r="X20" s="9"/>
    </row>
    <row r="21" spans="1:24">
      <c r="A21" s="10" t="s">
        <v>89</v>
      </c>
      <c r="B21" s="33" t="s">
        <v>54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52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26">
        <f t="shared" si="1"/>
        <v>0</v>
      </c>
      <c r="W21" s="27">
        <f t="shared" si="0"/>
        <v>0</v>
      </c>
      <c r="X21" s="9"/>
    </row>
    <row r="22" spans="1:24">
      <c r="A22" s="10" t="s">
        <v>90</v>
      </c>
      <c r="B22" s="33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52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6">
        <f t="shared" si="1"/>
        <v>0</v>
      </c>
      <c r="W22" s="27">
        <f t="shared" si="0"/>
        <v>0</v>
      </c>
      <c r="X22" s="9"/>
    </row>
    <row r="23" spans="1:24">
      <c r="A23" s="10" t="s">
        <v>91</v>
      </c>
      <c r="B23" s="33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52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6">
        <f t="shared" si="1"/>
        <v>0</v>
      </c>
      <c r="W23" s="27">
        <f t="shared" si="0"/>
        <v>0</v>
      </c>
      <c r="X23" s="9"/>
    </row>
    <row r="24" spans="1:24">
      <c r="A24" s="10" t="s">
        <v>92</v>
      </c>
      <c r="B24" s="33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52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6">
        <f t="shared" si="1"/>
        <v>0</v>
      </c>
      <c r="W24" s="27">
        <f t="shared" si="0"/>
        <v>0</v>
      </c>
      <c r="X24" s="9"/>
    </row>
    <row r="25" spans="1:24">
      <c r="A25" s="10" t="s">
        <v>93</v>
      </c>
      <c r="B25" s="33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52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6">
        <f t="shared" si="1"/>
        <v>0</v>
      </c>
      <c r="W25" s="27">
        <f t="shared" si="0"/>
        <v>0</v>
      </c>
      <c r="X25" s="9"/>
    </row>
    <row r="26" spans="1:24">
      <c r="A26" s="10" t="s">
        <v>94</v>
      </c>
      <c r="B26" s="33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598829</v>
      </c>
      <c r="I26" s="13">
        <v>613078</v>
      </c>
      <c r="J26" s="13">
        <v>457243</v>
      </c>
      <c r="K26" s="13">
        <v>757160</v>
      </c>
      <c r="L26" s="13">
        <v>561583</v>
      </c>
      <c r="M26" s="13">
        <v>582966</v>
      </c>
      <c r="N26" s="52">
        <v>561846</v>
      </c>
      <c r="O26" s="13">
        <v>570295</v>
      </c>
      <c r="P26" s="13">
        <v>595952</v>
      </c>
      <c r="Q26" s="13">
        <v>589820</v>
      </c>
      <c r="R26" s="13">
        <v>593280</v>
      </c>
      <c r="S26" s="13">
        <v>602511</v>
      </c>
      <c r="T26" s="13">
        <v>535831</v>
      </c>
      <c r="U26" s="13">
        <v>569478</v>
      </c>
      <c r="V26" s="26">
        <f t="shared" si="1"/>
        <v>8189872</v>
      </c>
      <c r="W26" s="27">
        <f t="shared" si="0"/>
        <v>4.0091600831649574E-2</v>
      </c>
      <c r="X26" s="9"/>
    </row>
    <row r="27" spans="1:24">
      <c r="A27" s="10" t="s">
        <v>95</v>
      </c>
      <c r="B27" s="33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52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6">
        <f t="shared" si="1"/>
        <v>0</v>
      </c>
      <c r="W27" s="27">
        <f t="shared" si="0"/>
        <v>0</v>
      </c>
      <c r="X27" s="9"/>
    </row>
    <row r="28" spans="1:24">
      <c r="A28" s="10" t="s">
        <v>96</v>
      </c>
      <c r="B28" s="33" t="s">
        <v>53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52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6">
        <f t="shared" si="1"/>
        <v>0</v>
      </c>
      <c r="W28" s="27">
        <f t="shared" si="0"/>
        <v>0</v>
      </c>
      <c r="X28" s="9"/>
    </row>
    <row r="29" spans="1:24">
      <c r="A29" s="10" t="s">
        <v>97</v>
      </c>
      <c r="B29" s="33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52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6">
        <f t="shared" si="1"/>
        <v>0</v>
      </c>
      <c r="W29" s="27">
        <f t="shared" si="0"/>
        <v>0</v>
      </c>
      <c r="X29" s="9"/>
    </row>
    <row r="30" spans="1:24">
      <c r="A30" s="10" t="s">
        <v>98</v>
      </c>
      <c r="B30" s="33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52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6">
        <f t="shared" si="1"/>
        <v>0</v>
      </c>
      <c r="W30" s="27">
        <f t="shared" si="0"/>
        <v>0</v>
      </c>
      <c r="X30" s="9"/>
    </row>
    <row r="31" spans="1:24">
      <c r="A31" s="10" t="s">
        <v>99</v>
      </c>
      <c r="B31" s="33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52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6">
        <f t="shared" si="1"/>
        <v>0</v>
      </c>
      <c r="W31" s="27">
        <f t="shared" si="0"/>
        <v>0</v>
      </c>
      <c r="X31" s="9"/>
    </row>
    <row r="32" spans="1:24">
      <c r="A32" s="10" t="s">
        <v>100</v>
      </c>
      <c r="B32" s="33" t="s">
        <v>42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52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6">
        <f t="shared" si="1"/>
        <v>0</v>
      </c>
      <c r="W32" s="27">
        <f t="shared" si="0"/>
        <v>0</v>
      </c>
      <c r="X32" s="9"/>
    </row>
    <row r="33" spans="1:24">
      <c r="A33" s="10" t="s">
        <v>101</v>
      </c>
      <c r="B33" s="33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52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6">
        <f t="shared" si="1"/>
        <v>0</v>
      </c>
      <c r="W33" s="27">
        <f t="shared" si="0"/>
        <v>0</v>
      </c>
      <c r="X33" s="9"/>
    </row>
    <row r="34" spans="1:24">
      <c r="A34" s="10" t="s">
        <v>102</v>
      </c>
      <c r="B34" s="33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52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6">
        <f t="shared" si="1"/>
        <v>0</v>
      </c>
      <c r="W34" s="27">
        <f t="shared" si="0"/>
        <v>0</v>
      </c>
      <c r="X34" s="9"/>
    </row>
    <row r="35" spans="1:24">
      <c r="A35" s="10" t="s">
        <v>103</v>
      </c>
      <c r="B35" s="33" t="s">
        <v>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52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6">
        <f t="shared" si="1"/>
        <v>0</v>
      </c>
      <c r="W35" s="27">
        <f t="shared" si="0"/>
        <v>0</v>
      </c>
      <c r="X35" s="9"/>
    </row>
    <row r="36" spans="1:24">
      <c r="A36" s="10" t="s">
        <v>104</v>
      </c>
      <c r="B36" s="33" t="s">
        <v>51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52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26">
        <f t="shared" si="1"/>
        <v>0</v>
      </c>
      <c r="W36" s="27">
        <f t="shared" ref="W36:W67" si="2">(V36/V$417)</f>
        <v>0</v>
      </c>
      <c r="X36" s="9"/>
    </row>
    <row r="37" spans="1:24">
      <c r="A37" s="10" t="s">
        <v>105</v>
      </c>
      <c r="B37" s="33" t="s">
        <v>30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52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6">
        <f t="shared" si="1"/>
        <v>0</v>
      </c>
      <c r="W37" s="27">
        <f t="shared" si="2"/>
        <v>0</v>
      </c>
      <c r="X37" s="9"/>
    </row>
    <row r="38" spans="1:24">
      <c r="A38" s="10" t="s">
        <v>106</v>
      </c>
      <c r="B38" s="33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52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6">
        <f t="shared" si="1"/>
        <v>0</v>
      </c>
      <c r="W38" s="27">
        <f t="shared" si="2"/>
        <v>0</v>
      </c>
      <c r="X38" s="9"/>
    </row>
    <row r="39" spans="1:24">
      <c r="A39" s="10" t="s">
        <v>107</v>
      </c>
      <c r="B39" s="33" t="s">
        <v>25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52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6">
        <f t="shared" si="1"/>
        <v>0</v>
      </c>
      <c r="W39" s="27">
        <f t="shared" si="2"/>
        <v>0</v>
      </c>
      <c r="X39" s="9"/>
    </row>
    <row r="40" spans="1:24">
      <c r="A40" s="10" t="s">
        <v>108</v>
      </c>
      <c r="B40" s="33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52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6">
        <f t="shared" si="1"/>
        <v>0</v>
      </c>
      <c r="W40" s="27">
        <f t="shared" si="2"/>
        <v>0</v>
      </c>
      <c r="X40" s="9"/>
    </row>
    <row r="41" spans="1:24">
      <c r="A41" s="10" t="s">
        <v>109</v>
      </c>
      <c r="B41" s="33" t="s">
        <v>41</v>
      </c>
      <c r="C41" s="13">
        <v>0</v>
      </c>
      <c r="D41" s="13">
        <v>147476</v>
      </c>
      <c r="E41" s="13">
        <v>0</v>
      </c>
      <c r="F41" s="13">
        <v>0</v>
      </c>
      <c r="G41" s="13">
        <v>128177</v>
      </c>
      <c r="H41" s="13">
        <v>120066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52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26">
        <f t="shared" si="1"/>
        <v>395719</v>
      </c>
      <c r="W41" s="27">
        <f t="shared" si="2"/>
        <v>1.9371497124130311E-3</v>
      </c>
      <c r="X41" s="9"/>
    </row>
    <row r="42" spans="1:24">
      <c r="A42" s="10" t="s">
        <v>110</v>
      </c>
      <c r="B42" s="33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52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6">
        <f t="shared" si="1"/>
        <v>0</v>
      </c>
      <c r="W42" s="27">
        <f t="shared" si="2"/>
        <v>0</v>
      </c>
      <c r="X42" s="9"/>
    </row>
    <row r="43" spans="1:24">
      <c r="A43" s="10" t="s">
        <v>111</v>
      </c>
      <c r="B43" s="33" t="s">
        <v>62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52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6">
        <f t="shared" si="1"/>
        <v>0</v>
      </c>
      <c r="W43" s="27">
        <f t="shared" si="2"/>
        <v>0</v>
      </c>
      <c r="X43" s="9"/>
    </row>
    <row r="44" spans="1:24">
      <c r="A44" s="10" t="s">
        <v>112</v>
      </c>
      <c r="B44" s="33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52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6">
        <f t="shared" si="1"/>
        <v>0</v>
      </c>
      <c r="W44" s="27">
        <f t="shared" si="2"/>
        <v>0</v>
      </c>
      <c r="X44" s="9"/>
    </row>
    <row r="45" spans="1:24">
      <c r="A45" s="10" t="s">
        <v>113</v>
      </c>
      <c r="B45" s="33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52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6">
        <f t="shared" si="1"/>
        <v>0</v>
      </c>
      <c r="W45" s="27">
        <f t="shared" si="2"/>
        <v>0</v>
      </c>
      <c r="X45" s="9"/>
    </row>
    <row r="46" spans="1:24">
      <c r="A46" s="10" t="s">
        <v>114</v>
      </c>
      <c r="B46" s="33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52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6">
        <f t="shared" si="1"/>
        <v>0</v>
      </c>
      <c r="W46" s="27">
        <f t="shared" si="2"/>
        <v>0</v>
      </c>
      <c r="X46" s="9"/>
    </row>
    <row r="47" spans="1:24">
      <c r="A47" s="10" t="s">
        <v>115</v>
      </c>
      <c r="B47" s="33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52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6">
        <f t="shared" si="1"/>
        <v>0</v>
      </c>
      <c r="W47" s="27">
        <f t="shared" si="2"/>
        <v>0</v>
      </c>
      <c r="X47" s="9"/>
    </row>
    <row r="48" spans="1:24">
      <c r="A48" s="10" t="s">
        <v>116</v>
      </c>
      <c r="B48" s="33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52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6">
        <f t="shared" si="1"/>
        <v>0</v>
      </c>
      <c r="W48" s="27">
        <f t="shared" si="2"/>
        <v>0</v>
      </c>
      <c r="X48" s="9"/>
    </row>
    <row r="49" spans="1:24">
      <c r="A49" s="10" t="s">
        <v>117</v>
      </c>
      <c r="B49" s="33" t="s">
        <v>18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52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26">
        <f t="shared" si="1"/>
        <v>0</v>
      </c>
      <c r="W49" s="27">
        <f t="shared" si="2"/>
        <v>0</v>
      </c>
      <c r="X49" s="9"/>
    </row>
    <row r="50" spans="1:24">
      <c r="A50" s="10" t="s">
        <v>118</v>
      </c>
      <c r="B50" s="33" t="s">
        <v>61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52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26">
        <f t="shared" si="1"/>
        <v>0</v>
      </c>
      <c r="W50" s="27">
        <f t="shared" si="2"/>
        <v>0</v>
      </c>
      <c r="X50" s="9"/>
    </row>
    <row r="51" spans="1:24">
      <c r="A51" s="10" t="s">
        <v>119</v>
      </c>
      <c r="B51" s="33" t="s">
        <v>46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52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6">
        <f t="shared" si="1"/>
        <v>0</v>
      </c>
      <c r="W51" s="27">
        <f t="shared" si="2"/>
        <v>0</v>
      </c>
      <c r="X51" s="9"/>
    </row>
    <row r="52" spans="1:24">
      <c r="A52" s="10" t="s">
        <v>120</v>
      </c>
      <c r="B52" s="33" t="s">
        <v>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52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6">
        <f t="shared" si="1"/>
        <v>0</v>
      </c>
      <c r="W52" s="27">
        <f t="shared" si="2"/>
        <v>0</v>
      </c>
      <c r="X52" s="9"/>
    </row>
    <row r="53" spans="1:24">
      <c r="A53" s="10" t="s">
        <v>121</v>
      </c>
      <c r="B53" s="33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52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6">
        <f t="shared" si="1"/>
        <v>0</v>
      </c>
      <c r="W53" s="27">
        <f t="shared" si="2"/>
        <v>0</v>
      </c>
      <c r="X53" s="9"/>
    </row>
    <row r="54" spans="1:24">
      <c r="A54" s="10" t="s">
        <v>122</v>
      </c>
      <c r="B54" s="33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52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6">
        <f t="shared" si="1"/>
        <v>0</v>
      </c>
      <c r="W54" s="27">
        <f t="shared" si="2"/>
        <v>0</v>
      </c>
      <c r="X54" s="9"/>
    </row>
    <row r="55" spans="1:24">
      <c r="A55" s="10" t="s">
        <v>123</v>
      </c>
      <c r="B55" s="33" t="s">
        <v>36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52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26">
        <f t="shared" si="1"/>
        <v>0</v>
      </c>
      <c r="W55" s="27">
        <f t="shared" si="2"/>
        <v>0</v>
      </c>
      <c r="X55" s="9"/>
    </row>
    <row r="56" spans="1:24">
      <c r="A56" s="10" t="s">
        <v>124</v>
      </c>
      <c r="B56" s="33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52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6">
        <f t="shared" si="1"/>
        <v>0</v>
      </c>
      <c r="W56" s="27">
        <f t="shared" si="2"/>
        <v>0</v>
      </c>
      <c r="X56" s="9"/>
    </row>
    <row r="57" spans="1:24">
      <c r="A57" s="10" t="s">
        <v>125</v>
      </c>
      <c r="B57" s="33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52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6">
        <f t="shared" si="1"/>
        <v>0</v>
      </c>
      <c r="W57" s="27">
        <f t="shared" si="2"/>
        <v>0</v>
      </c>
      <c r="X57" s="9"/>
    </row>
    <row r="58" spans="1:24">
      <c r="A58" s="10" t="s">
        <v>126</v>
      </c>
      <c r="B58" s="33" t="s">
        <v>60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52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26">
        <f t="shared" si="1"/>
        <v>0</v>
      </c>
      <c r="W58" s="27">
        <f t="shared" si="2"/>
        <v>0</v>
      </c>
      <c r="X58" s="9"/>
    </row>
    <row r="59" spans="1:24">
      <c r="A59" s="10" t="s">
        <v>127</v>
      </c>
      <c r="B59" s="33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52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6">
        <f t="shared" si="1"/>
        <v>0</v>
      </c>
      <c r="W59" s="27">
        <f t="shared" si="2"/>
        <v>0</v>
      </c>
      <c r="X59" s="9"/>
    </row>
    <row r="60" spans="1:24">
      <c r="A60" s="10" t="s">
        <v>128</v>
      </c>
      <c r="B60" s="33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52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6">
        <f t="shared" si="1"/>
        <v>0</v>
      </c>
      <c r="W60" s="27">
        <f t="shared" si="2"/>
        <v>0</v>
      </c>
      <c r="X60" s="9"/>
    </row>
    <row r="61" spans="1:24">
      <c r="A61" s="10" t="s">
        <v>129</v>
      </c>
      <c r="B61" s="33" t="s">
        <v>17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52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6">
        <f t="shared" si="1"/>
        <v>0</v>
      </c>
      <c r="W61" s="27">
        <f t="shared" si="2"/>
        <v>0</v>
      </c>
      <c r="X61" s="9"/>
    </row>
    <row r="62" spans="1:24">
      <c r="A62" s="10" t="s">
        <v>130</v>
      </c>
      <c r="B62" s="33" t="s">
        <v>20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52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6">
        <f t="shared" si="1"/>
        <v>0</v>
      </c>
      <c r="W62" s="27">
        <f t="shared" si="2"/>
        <v>0</v>
      </c>
      <c r="X62" s="9"/>
    </row>
    <row r="63" spans="1:24">
      <c r="A63" s="10" t="s">
        <v>131</v>
      </c>
      <c r="B63" s="33" t="s">
        <v>38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52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6">
        <f t="shared" si="1"/>
        <v>0</v>
      </c>
      <c r="W63" s="27">
        <f t="shared" si="2"/>
        <v>0</v>
      </c>
      <c r="X63" s="9"/>
    </row>
    <row r="64" spans="1:24">
      <c r="A64" s="10" t="s">
        <v>132</v>
      </c>
      <c r="B64" s="33" t="s">
        <v>68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52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26">
        <f t="shared" si="1"/>
        <v>0</v>
      </c>
      <c r="W64" s="27">
        <f t="shared" si="2"/>
        <v>0</v>
      </c>
      <c r="X64" s="9"/>
    </row>
    <row r="65" spans="1:24">
      <c r="A65" s="10" t="s">
        <v>133</v>
      </c>
      <c r="B65" s="33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52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6">
        <f t="shared" si="1"/>
        <v>0</v>
      </c>
      <c r="W65" s="27">
        <f t="shared" si="2"/>
        <v>0</v>
      </c>
      <c r="X65" s="9"/>
    </row>
    <row r="66" spans="1:24">
      <c r="A66" s="10" t="s">
        <v>134</v>
      </c>
      <c r="B66" s="33" t="s">
        <v>53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52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26">
        <f t="shared" si="1"/>
        <v>0</v>
      </c>
      <c r="W66" s="27">
        <f t="shared" si="2"/>
        <v>0</v>
      </c>
      <c r="X66" s="9"/>
    </row>
    <row r="67" spans="1:24">
      <c r="A67" s="10" t="s">
        <v>135</v>
      </c>
      <c r="B67" s="33" t="s">
        <v>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52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26">
        <f t="shared" si="1"/>
        <v>0</v>
      </c>
      <c r="W67" s="27">
        <f t="shared" si="2"/>
        <v>0</v>
      </c>
      <c r="X67" s="9"/>
    </row>
    <row r="68" spans="1:24">
      <c r="A68" s="10" t="s">
        <v>136</v>
      </c>
      <c r="B68" s="33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52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6">
        <f t="shared" si="1"/>
        <v>0</v>
      </c>
      <c r="W68" s="27">
        <f t="shared" ref="W68:W99" si="3">(V68/V$417)</f>
        <v>0</v>
      </c>
      <c r="X68" s="9"/>
    </row>
    <row r="69" spans="1:24">
      <c r="A69" s="10" t="s">
        <v>137</v>
      </c>
      <c r="B69" s="33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52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6">
        <f t="shared" ref="V69:V132" si="4">SUM(C69:U69)</f>
        <v>0</v>
      </c>
      <c r="W69" s="27">
        <f t="shared" si="3"/>
        <v>0</v>
      </c>
      <c r="X69" s="9"/>
    </row>
    <row r="70" spans="1:24">
      <c r="A70" s="10" t="s">
        <v>138</v>
      </c>
      <c r="B70" s="33" t="s">
        <v>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52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26">
        <f t="shared" si="4"/>
        <v>0</v>
      </c>
      <c r="W70" s="27">
        <f t="shared" si="3"/>
        <v>0</v>
      </c>
      <c r="X70" s="9"/>
    </row>
    <row r="71" spans="1:24">
      <c r="A71" s="10" t="s">
        <v>139</v>
      </c>
      <c r="B71" s="33" t="s">
        <v>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52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6">
        <f t="shared" si="4"/>
        <v>0</v>
      </c>
      <c r="W71" s="27">
        <f t="shared" si="3"/>
        <v>0</v>
      </c>
      <c r="X71" s="9"/>
    </row>
    <row r="72" spans="1:24">
      <c r="A72" s="10" t="s">
        <v>140</v>
      </c>
      <c r="B72" s="33" t="s">
        <v>8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52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26">
        <f t="shared" si="4"/>
        <v>0</v>
      </c>
      <c r="W72" s="27">
        <f t="shared" si="3"/>
        <v>0</v>
      </c>
      <c r="X72" s="9"/>
    </row>
    <row r="73" spans="1:24">
      <c r="A73" s="10" t="s">
        <v>141</v>
      </c>
      <c r="B73" s="33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52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6">
        <f t="shared" si="4"/>
        <v>0</v>
      </c>
      <c r="W73" s="27">
        <f t="shared" si="3"/>
        <v>0</v>
      </c>
      <c r="X73" s="9"/>
    </row>
    <row r="74" spans="1:24">
      <c r="A74" s="10" t="s">
        <v>142</v>
      </c>
      <c r="B74" s="33" t="s">
        <v>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52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26">
        <f t="shared" si="4"/>
        <v>0</v>
      </c>
      <c r="W74" s="27">
        <f t="shared" si="3"/>
        <v>0</v>
      </c>
      <c r="X74" s="9"/>
    </row>
    <row r="75" spans="1:24">
      <c r="A75" s="10" t="s">
        <v>143</v>
      </c>
      <c r="B75" s="33" t="s">
        <v>44</v>
      </c>
      <c r="C75" s="13">
        <v>0</v>
      </c>
      <c r="D75" s="13">
        <v>0</v>
      </c>
      <c r="E75" s="13">
        <v>864916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52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6">
        <f t="shared" si="4"/>
        <v>864916</v>
      </c>
      <c r="W75" s="27">
        <f t="shared" si="3"/>
        <v>4.2339937699767492E-3</v>
      </c>
      <c r="X75" s="9"/>
    </row>
    <row r="76" spans="1:24">
      <c r="A76" s="10" t="s">
        <v>144</v>
      </c>
      <c r="B76" s="33" t="s">
        <v>8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52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6">
        <f t="shared" si="4"/>
        <v>0</v>
      </c>
      <c r="W76" s="27">
        <f t="shared" si="3"/>
        <v>0</v>
      </c>
      <c r="X76" s="9"/>
    </row>
    <row r="77" spans="1:24">
      <c r="A77" s="10" t="s">
        <v>145</v>
      </c>
      <c r="B77" s="33" t="s">
        <v>32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52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26">
        <f t="shared" si="4"/>
        <v>0</v>
      </c>
      <c r="W77" s="27">
        <f t="shared" si="3"/>
        <v>0</v>
      </c>
      <c r="X77" s="9"/>
    </row>
    <row r="78" spans="1:24">
      <c r="A78" s="10" t="s">
        <v>146</v>
      </c>
      <c r="B78" s="33" t="s">
        <v>55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52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6">
        <f t="shared" si="4"/>
        <v>0</v>
      </c>
      <c r="W78" s="27">
        <f t="shared" si="3"/>
        <v>0</v>
      </c>
      <c r="X78" s="9"/>
    </row>
    <row r="79" spans="1:24">
      <c r="A79" s="10" t="s">
        <v>147</v>
      </c>
      <c r="B79" s="33" t="s">
        <v>47</v>
      </c>
      <c r="C79" s="13">
        <v>0</v>
      </c>
      <c r="D79" s="13">
        <v>0</v>
      </c>
      <c r="E79" s="13">
        <v>136492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52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26">
        <f t="shared" si="4"/>
        <v>136492</v>
      </c>
      <c r="W79" s="27">
        <f t="shared" si="3"/>
        <v>6.6816462830109112E-4</v>
      </c>
      <c r="X79" s="9"/>
    </row>
    <row r="80" spans="1:24">
      <c r="A80" s="10" t="s">
        <v>148</v>
      </c>
      <c r="B80" s="33" t="s">
        <v>16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52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26">
        <f t="shared" si="4"/>
        <v>0</v>
      </c>
      <c r="W80" s="27">
        <f t="shared" si="3"/>
        <v>0</v>
      </c>
      <c r="X80" s="9"/>
    </row>
    <row r="81" spans="1:24">
      <c r="A81" s="10" t="s">
        <v>149</v>
      </c>
      <c r="B81" s="33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52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6">
        <f t="shared" si="4"/>
        <v>0</v>
      </c>
      <c r="W81" s="27">
        <f t="shared" si="3"/>
        <v>0</v>
      </c>
      <c r="X81" s="9"/>
    </row>
    <row r="82" spans="1:24">
      <c r="A82" s="10" t="s">
        <v>150</v>
      </c>
      <c r="B82" s="33" t="s">
        <v>44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52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6">
        <f t="shared" si="4"/>
        <v>0</v>
      </c>
      <c r="W82" s="27">
        <f t="shared" si="3"/>
        <v>0</v>
      </c>
      <c r="X82" s="9"/>
    </row>
    <row r="83" spans="1:24">
      <c r="A83" s="10" t="s">
        <v>151</v>
      </c>
      <c r="B83" s="33" t="s">
        <v>52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52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26">
        <f t="shared" si="4"/>
        <v>0</v>
      </c>
      <c r="W83" s="27">
        <f t="shared" si="3"/>
        <v>0</v>
      </c>
      <c r="X83" s="9"/>
    </row>
    <row r="84" spans="1:24">
      <c r="A84" s="10" t="s">
        <v>152</v>
      </c>
      <c r="B84" s="33" t="s">
        <v>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52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67910</v>
      </c>
      <c r="U84" s="13">
        <v>0</v>
      </c>
      <c r="V84" s="26">
        <f t="shared" si="4"/>
        <v>67910</v>
      </c>
      <c r="W84" s="27">
        <f t="shared" si="3"/>
        <v>3.3243750482026121E-4</v>
      </c>
      <c r="X84" s="9"/>
    </row>
    <row r="85" spans="1:24">
      <c r="A85" s="10" t="s">
        <v>153</v>
      </c>
      <c r="B85" s="33" t="s">
        <v>54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27188</v>
      </c>
      <c r="I85" s="13">
        <v>28146</v>
      </c>
      <c r="J85" s="13">
        <v>28135</v>
      </c>
      <c r="K85" s="13">
        <v>0</v>
      </c>
      <c r="L85" s="13">
        <v>0</v>
      </c>
      <c r="M85" s="13">
        <v>0</v>
      </c>
      <c r="N85" s="52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26">
        <f t="shared" si="4"/>
        <v>83469</v>
      </c>
      <c r="W85" s="27">
        <f t="shared" si="3"/>
        <v>4.0860294639732562E-4</v>
      </c>
      <c r="X85" s="9"/>
    </row>
    <row r="86" spans="1:24">
      <c r="A86" s="10" t="s">
        <v>154</v>
      </c>
      <c r="B86" s="33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52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6">
        <f t="shared" si="4"/>
        <v>0</v>
      </c>
      <c r="W86" s="27">
        <f t="shared" si="3"/>
        <v>0</v>
      </c>
      <c r="X86" s="9"/>
    </row>
    <row r="87" spans="1:24">
      <c r="A87" s="10" t="s">
        <v>155</v>
      </c>
      <c r="B87" s="33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52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6">
        <f t="shared" si="4"/>
        <v>0</v>
      </c>
      <c r="W87" s="27">
        <f t="shared" si="3"/>
        <v>0</v>
      </c>
      <c r="X87" s="9"/>
    </row>
    <row r="88" spans="1:24">
      <c r="A88" s="10" t="s">
        <v>156</v>
      </c>
      <c r="B88" s="33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52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6">
        <f t="shared" si="4"/>
        <v>0</v>
      </c>
      <c r="W88" s="27">
        <f t="shared" si="3"/>
        <v>0</v>
      </c>
      <c r="X88" s="9"/>
    </row>
    <row r="89" spans="1:24">
      <c r="A89" s="10" t="s">
        <v>157</v>
      </c>
      <c r="B89" s="33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52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6">
        <f t="shared" si="4"/>
        <v>0</v>
      </c>
      <c r="W89" s="27">
        <f t="shared" si="3"/>
        <v>0</v>
      </c>
      <c r="X89" s="9"/>
    </row>
    <row r="90" spans="1:24">
      <c r="A90" s="10" t="s">
        <v>158</v>
      </c>
      <c r="B90" s="33" t="s">
        <v>8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52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26">
        <f t="shared" si="4"/>
        <v>0</v>
      </c>
      <c r="W90" s="27">
        <f t="shared" si="3"/>
        <v>0</v>
      </c>
      <c r="X90" s="9"/>
    </row>
    <row r="91" spans="1:24">
      <c r="A91" s="10" t="s">
        <v>159</v>
      </c>
      <c r="B91" s="33" t="s">
        <v>67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52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26">
        <f t="shared" si="4"/>
        <v>0</v>
      </c>
      <c r="W91" s="27">
        <f t="shared" si="3"/>
        <v>0</v>
      </c>
      <c r="X91" s="9"/>
    </row>
    <row r="92" spans="1:24">
      <c r="A92" s="10" t="s">
        <v>160</v>
      </c>
      <c r="B92" s="33" t="s">
        <v>65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52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26">
        <f t="shared" si="4"/>
        <v>0</v>
      </c>
      <c r="W92" s="27">
        <f t="shared" si="3"/>
        <v>0</v>
      </c>
      <c r="X92" s="9"/>
    </row>
    <row r="93" spans="1:24">
      <c r="A93" s="10" t="s">
        <v>161</v>
      </c>
      <c r="B93" s="33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52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6">
        <f t="shared" si="4"/>
        <v>0</v>
      </c>
      <c r="W93" s="27">
        <f t="shared" si="3"/>
        <v>0</v>
      </c>
      <c r="X93" s="9"/>
    </row>
    <row r="94" spans="1:24">
      <c r="A94" s="10" t="s">
        <v>162</v>
      </c>
      <c r="B94" s="33" t="s">
        <v>65</v>
      </c>
      <c r="C94" s="13">
        <v>52883</v>
      </c>
      <c r="D94" s="13">
        <v>79860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52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26">
        <f t="shared" si="4"/>
        <v>132743</v>
      </c>
      <c r="W94" s="27">
        <f t="shared" si="3"/>
        <v>6.4981227657717473E-4</v>
      </c>
      <c r="X94" s="9"/>
    </row>
    <row r="95" spans="1:24">
      <c r="A95" s="10" t="s">
        <v>163</v>
      </c>
      <c r="B95" s="33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52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6">
        <f t="shared" si="4"/>
        <v>0</v>
      </c>
      <c r="W95" s="27">
        <f t="shared" si="3"/>
        <v>0</v>
      </c>
      <c r="X95" s="9"/>
    </row>
    <row r="96" spans="1:24">
      <c r="A96" s="10" t="s">
        <v>164</v>
      </c>
      <c r="B96" s="33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52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6">
        <f t="shared" si="4"/>
        <v>0</v>
      </c>
      <c r="W96" s="27">
        <f t="shared" si="3"/>
        <v>0</v>
      </c>
      <c r="X96" s="9"/>
    </row>
    <row r="97" spans="1:24">
      <c r="A97" s="10" t="s">
        <v>165</v>
      </c>
      <c r="B97" s="33" t="s">
        <v>54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52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6">
        <f t="shared" si="4"/>
        <v>0</v>
      </c>
      <c r="W97" s="27">
        <f t="shared" si="3"/>
        <v>0</v>
      </c>
      <c r="X97" s="9"/>
    </row>
    <row r="98" spans="1:24">
      <c r="A98" s="10" t="s">
        <v>166</v>
      </c>
      <c r="B98" s="33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52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26">
        <f t="shared" si="4"/>
        <v>0</v>
      </c>
      <c r="W98" s="27">
        <f t="shared" si="3"/>
        <v>0</v>
      </c>
      <c r="X98" s="9"/>
    </row>
    <row r="99" spans="1:24">
      <c r="A99" s="10" t="s">
        <v>167</v>
      </c>
      <c r="B99" s="33" t="s">
        <v>42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52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6">
        <f t="shared" si="4"/>
        <v>0</v>
      </c>
      <c r="W99" s="27">
        <f t="shared" si="3"/>
        <v>0</v>
      </c>
      <c r="X99" s="9"/>
    </row>
    <row r="100" spans="1:24">
      <c r="A100" s="10" t="s">
        <v>168</v>
      </c>
      <c r="B100" s="33" t="s">
        <v>54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52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26">
        <f t="shared" si="4"/>
        <v>0</v>
      </c>
      <c r="W100" s="27">
        <f t="shared" ref="W100:W131" si="5">(V100/V$417)</f>
        <v>0</v>
      </c>
      <c r="X100" s="9"/>
    </row>
    <row r="101" spans="1:24">
      <c r="A101" s="10" t="s">
        <v>169</v>
      </c>
      <c r="B101" s="33" t="s">
        <v>49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52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26">
        <f t="shared" si="4"/>
        <v>0</v>
      </c>
      <c r="W101" s="27">
        <f t="shared" si="5"/>
        <v>0</v>
      </c>
      <c r="X101" s="9"/>
    </row>
    <row r="102" spans="1:24">
      <c r="A102" s="10" t="s">
        <v>170</v>
      </c>
      <c r="B102" s="33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52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6">
        <f t="shared" si="4"/>
        <v>0</v>
      </c>
      <c r="W102" s="27">
        <f t="shared" si="5"/>
        <v>0</v>
      </c>
      <c r="X102" s="9"/>
    </row>
    <row r="103" spans="1:24">
      <c r="A103" s="10" t="s">
        <v>171</v>
      </c>
      <c r="B103" s="33" t="s">
        <v>65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52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6">
        <f t="shared" si="4"/>
        <v>0</v>
      </c>
      <c r="W103" s="27">
        <f t="shared" si="5"/>
        <v>0</v>
      </c>
      <c r="X103" s="9"/>
    </row>
    <row r="104" spans="1:24">
      <c r="A104" s="10" t="s">
        <v>172</v>
      </c>
      <c r="B104" s="33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52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6">
        <f t="shared" si="4"/>
        <v>0</v>
      </c>
      <c r="W104" s="27">
        <f t="shared" si="5"/>
        <v>0</v>
      </c>
      <c r="X104" s="9"/>
    </row>
    <row r="105" spans="1:24">
      <c r="A105" s="10" t="s">
        <v>173</v>
      </c>
      <c r="B105" s="33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52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6">
        <f t="shared" si="4"/>
        <v>0</v>
      </c>
      <c r="W105" s="27">
        <f t="shared" si="5"/>
        <v>0</v>
      </c>
      <c r="X105" s="9"/>
    </row>
    <row r="106" spans="1:24">
      <c r="A106" s="10" t="s">
        <v>502</v>
      </c>
      <c r="B106" s="33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52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6">
        <f t="shared" si="4"/>
        <v>0</v>
      </c>
      <c r="W106" s="27">
        <f t="shared" si="5"/>
        <v>0</v>
      </c>
      <c r="X106" s="9"/>
    </row>
    <row r="107" spans="1:24">
      <c r="A107" s="10" t="s">
        <v>174</v>
      </c>
      <c r="B107" s="33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375</v>
      </c>
      <c r="K107" s="13">
        <v>0</v>
      </c>
      <c r="L107" s="13">
        <v>0</v>
      </c>
      <c r="M107" s="13">
        <v>0</v>
      </c>
      <c r="N107" s="52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6">
        <f t="shared" si="4"/>
        <v>375</v>
      </c>
      <c r="W107" s="27">
        <f t="shared" si="5"/>
        <v>1.8357246989780292E-6</v>
      </c>
      <c r="X107" s="9"/>
    </row>
    <row r="108" spans="1:24">
      <c r="A108" s="10" t="s">
        <v>175</v>
      </c>
      <c r="B108" s="33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52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6">
        <f t="shared" si="4"/>
        <v>0</v>
      </c>
      <c r="W108" s="27">
        <f t="shared" si="5"/>
        <v>0</v>
      </c>
      <c r="X108" s="9"/>
    </row>
    <row r="109" spans="1:24">
      <c r="A109" s="10" t="s">
        <v>176</v>
      </c>
      <c r="B109" s="33" t="s">
        <v>13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52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26">
        <f t="shared" si="4"/>
        <v>0</v>
      </c>
      <c r="W109" s="27">
        <f t="shared" si="5"/>
        <v>0</v>
      </c>
      <c r="X109" s="9"/>
    </row>
    <row r="110" spans="1:24">
      <c r="A110" s="10" t="s">
        <v>177</v>
      </c>
      <c r="B110" s="33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52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26">
        <f t="shared" si="4"/>
        <v>0</v>
      </c>
      <c r="W110" s="27">
        <f t="shared" si="5"/>
        <v>0</v>
      </c>
      <c r="X110" s="9"/>
    </row>
    <row r="111" spans="1:24">
      <c r="A111" s="10" t="s">
        <v>178</v>
      </c>
      <c r="B111" s="33" t="s">
        <v>31</v>
      </c>
      <c r="C111" s="13">
        <v>31902</v>
      </c>
      <c r="D111" s="13">
        <v>36181</v>
      </c>
      <c r="E111" s="13">
        <v>38934</v>
      </c>
      <c r="F111" s="13">
        <v>37862</v>
      </c>
      <c r="G111" s="13">
        <v>39194</v>
      </c>
      <c r="H111" s="13">
        <v>39742</v>
      </c>
      <c r="I111" s="13">
        <v>40860</v>
      </c>
      <c r="J111" s="13">
        <v>40343</v>
      </c>
      <c r="K111" s="13">
        <v>44079</v>
      </c>
      <c r="L111" s="13">
        <v>43036</v>
      </c>
      <c r="M111" s="13">
        <v>42207</v>
      </c>
      <c r="N111" s="52">
        <v>41894</v>
      </c>
      <c r="O111" s="13">
        <v>44422</v>
      </c>
      <c r="P111" s="13">
        <v>48021</v>
      </c>
      <c r="Q111" s="13">
        <v>50916</v>
      </c>
      <c r="R111" s="13">
        <v>56026</v>
      </c>
      <c r="S111" s="13">
        <v>54725</v>
      </c>
      <c r="T111" s="13">
        <v>57754</v>
      </c>
      <c r="U111" s="13">
        <v>84243</v>
      </c>
      <c r="V111" s="26">
        <f t="shared" si="4"/>
        <v>872341</v>
      </c>
      <c r="W111" s="27">
        <f t="shared" si="5"/>
        <v>4.2703411190165141E-3</v>
      </c>
      <c r="X111" s="9"/>
    </row>
    <row r="112" spans="1:24">
      <c r="A112" s="10" t="s">
        <v>179</v>
      </c>
      <c r="B112" s="33" t="s">
        <v>46</v>
      </c>
      <c r="C112" s="13">
        <v>0</v>
      </c>
      <c r="D112" s="13">
        <v>0</v>
      </c>
      <c r="E112" s="13">
        <v>236832</v>
      </c>
      <c r="F112" s="13">
        <v>221695</v>
      </c>
      <c r="G112" s="13">
        <v>219949</v>
      </c>
      <c r="H112" s="13">
        <v>224592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52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26">
        <f t="shared" si="4"/>
        <v>903068</v>
      </c>
      <c r="W112" s="27">
        <f t="shared" si="5"/>
        <v>4.4207579532178423E-3</v>
      </c>
      <c r="X112" s="9"/>
    </row>
    <row r="113" spans="1:24">
      <c r="A113" s="10" t="s">
        <v>180</v>
      </c>
      <c r="B113" s="33" t="s">
        <v>477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52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26">
        <f t="shared" si="4"/>
        <v>0</v>
      </c>
      <c r="W113" s="27">
        <f t="shared" si="5"/>
        <v>0</v>
      </c>
      <c r="X113" s="9"/>
    </row>
    <row r="114" spans="1:24">
      <c r="A114" s="10" t="s">
        <v>181</v>
      </c>
      <c r="B114" s="33" t="s">
        <v>44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52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6">
        <f t="shared" si="4"/>
        <v>0</v>
      </c>
      <c r="W114" s="27">
        <f t="shared" si="5"/>
        <v>0</v>
      </c>
      <c r="X114" s="9"/>
    </row>
    <row r="115" spans="1:24">
      <c r="A115" s="10" t="s">
        <v>182</v>
      </c>
      <c r="B115" s="33" t="s">
        <v>8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5423678</v>
      </c>
      <c r="M115" s="13">
        <v>0</v>
      </c>
      <c r="N115" s="52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6">
        <f t="shared" si="4"/>
        <v>5423678</v>
      </c>
      <c r="W115" s="27">
        <f t="shared" si="5"/>
        <v>2.6550345770410023E-2</v>
      </c>
      <c r="X115" s="9"/>
    </row>
    <row r="116" spans="1:24">
      <c r="A116" s="10" t="s">
        <v>183</v>
      </c>
      <c r="B116" s="33" t="s">
        <v>54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52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26">
        <f t="shared" si="4"/>
        <v>0</v>
      </c>
      <c r="W116" s="27">
        <f t="shared" si="5"/>
        <v>0</v>
      </c>
      <c r="X116" s="9"/>
    </row>
    <row r="117" spans="1:24">
      <c r="A117" s="10" t="s">
        <v>184</v>
      </c>
      <c r="B117" s="33" t="s">
        <v>36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52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26">
        <f t="shared" si="4"/>
        <v>0</v>
      </c>
      <c r="W117" s="27">
        <f t="shared" si="5"/>
        <v>0</v>
      </c>
      <c r="X117" s="9"/>
    </row>
    <row r="118" spans="1:24">
      <c r="A118" s="10" t="s">
        <v>185</v>
      </c>
      <c r="B118" s="33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52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6">
        <f t="shared" si="4"/>
        <v>0</v>
      </c>
      <c r="W118" s="27">
        <f t="shared" si="5"/>
        <v>0</v>
      </c>
      <c r="X118" s="9"/>
    </row>
    <row r="119" spans="1:24">
      <c r="A119" s="10" t="s">
        <v>186</v>
      </c>
      <c r="B119" s="33" t="s">
        <v>57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52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26">
        <f t="shared" si="4"/>
        <v>0</v>
      </c>
      <c r="W119" s="27">
        <f t="shared" si="5"/>
        <v>0</v>
      </c>
      <c r="X119" s="9"/>
    </row>
    <row r="120" spans="1:24">
      <c r="A120" s="10" t="s">
        <v>187</v>
      </c>
      <c r="B120" s="33" t="s">
        <v>47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52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26">
        <f t="shared" si="4"/>
        <v>0</v>
      </c>
      <c r="W120" s="27">
        <f t="shared" si="5"/>
        <v>0</v>
      </c>
      <c r="X120" s="9"/>
    </row>
    <row r="121" spans="1:24">
      <c r="A121" s="10" t="s">
        <v>188</v>
      </c>
      <c r="B121" s="33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52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6">
        <f t="shared" si="4"/>
        <v>0</v>
      </c>
      <c r="W121" s="27">
        <f t="shared" si="5"/>
        <v>0</v>
      </c>
      <c r="X121" s="9"/>
    </row>
    <row r="122" spans="1:24">
      <c r="A122" s="10" t="s">
        <v>189</v>
      </c>
      <c r="B122" s="33" t="s">
        <v>67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52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26">
        <f t="shared" si="4"/>
        <v>0</v>
      </c>
      <c r="W122" s="27">
        <f t="shared" si="5"/>
        <v>0</v>
      </c>
      <c r="X122" s="9"/>
    </row>
    <row r="123" spans="1:24">
      <c r="A123" s="10" t="s">
        <v>190</v>
      </c>
      <c r="B123" s="33" t="s">
        <v>54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52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26">
        <f t="shared" si="4"/>
        <v>0</v>
      </c>
      <c r="W123" s="27">
        <f t="shared" si="5"/>
        <v>0</v>
      </c>
      <c r="X123" s="9"/>
    </row>
    <row r="124" spans="1:24">
      <c r="A124" s="10" t="s">
        <v>191</v>
      </c>
      <c r="B124" s="33" t="s">
        <v>35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52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26">
        <f t="shared" si="4"/>
        <v>0</v>
      </c>
      <c r="W124" s="27">
        <f t="shared" si="5"/>
        <v>0</v>
      </c>
      <c r="X124" s="9"/>
    </row>
    <row r="125" spans="1:24">
      <c r="A125" s="10" t="s">
        <v>192</v>
      </c>
      <c r="B125" s="33" t="s">
        <v>3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52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26">
        <f t="shared" si="4"/>
        <v>0</v>
      </c>
      <c r="W125" s="27">
        <f t="shared" si="5"/>
        <v>0</v>
      </c>
      <c r="X125" s="9"/>
    </row>
    <row r="126" spans="1:24">
      <c r="A126" s="10" t="s">
        <v>193</v>
      </c>
      <c r="B126" s="33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52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6">
        <f t="shared" si="4"/>
        <v>0</v>
      </c>
      <c r="W126" s="27">
        <f t="shared" si="5"/>
        <v>0</v>
      </c>
      <c r="X126" s="9"/>
    </row>
    <row r="127" spans="1:24">
      <c r="A127" s="10" t="s">
        <v>194</v>
      </c>
      <c r="B127" s="33" t="s">
        <v>4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52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26">
        <f t="shared" si="4"/>
        <v>0</v>
      </c>
      <c r="W127" s="27">
        <f t="shared" si="5"/>
        <v>0</v>
      </c>
      <c r="X127" s="9"/>
    </row>
    <row r="128" spans="1:24">
      <c r="A128" s="10" t="s">
        <v>195</v>
      </c>
      <c r="B128" s="33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52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6">
        <f t="shared" si="4"/>
        <v>0</v>
      </c>
      <c r="W128" s="27">
        <f t="shared" si="5"/>
        <v>0</v>
      </c>
      <c r="X128" s="9"/>
    </row>
    <row r="129" spans="1:24">
      <c r="A129" s="10" t="s">
        <v>196</v>
      </c>
      <c r="B129" s="33" t="s">
        <v>51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52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6">
        <f t="shared" si="4"/>
        <v>0</v>
      </c>
      <c r="W129" s="27">
        <f t="shared" si="5"/>
        <v>0</v>
      </c>
      <c r="X129" s="9"/>
    </row>
    <row r="130" spans="1:24">
      <c r="A130" s="10" t="s">
        <v>197</v>
      </c>
      <c r="B130" s="33" t="s">
        <v>32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52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6">
        <f t="shared" si="4"/>
        <v>0</v>
      </c>
      <c r="W130" s="27">
        <f t="shared" si="5"/>
        <v>0</v>
      </c>
      <c r="X130" s="9"/>
    </row>
    <row r="131" spans="1:24">
      <c r="A131" s="10" t="s">
        <v>198</v>
      </c>
      <c r="B131" s="33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52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6">
        <f t="shared" si="4"/>
        <v>0</v>
      </c>
      <c r="W131" s="27">
        <f t="shared" si="5"/>
        <v>0</v>
      </c>
      <c r="X131" s="9"/>
    </row>
    <row r="132" spans="1:24">
      <c r="A132" s="10" t="s">
        <v>199</v>
      </c>
      <c r="B132" s="33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52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6">
        <f t="shared" si="4"/>
        <v>0</v>
      </c>
      <c r="W132" s="27">
        <f t="shared" ref="W132:W163" si="6">(V132/V$417)</f>
        <v>0</v>
      </c>
      <c r="X132" s="9"/>
    </row>
    <row r="133" spans="1:24">
      <c r="A133" s="10" t="s">
        <v>200</v>
      </c>
      <c r="B133" s="33" t="s">
        <v>12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52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26">
        <f t="shared" ref="V133:V196" si="7">SUM(C133:U133)</f>
        <v>0</v>
      </c>
      <c r="W133" s="27">
        <f t="shared" si="6"/>
        <v>0</v>
      </c>
      <c r="X133" s="9"/>
    </row>
    <row r="134" spans="1:24">
      <c r="A134" s="10" t="s">
        <v>201</v>
      </c>
      <c r="B134" s="33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52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6">
        <f t="shared" si="7"/>
        <v>0</v>
      </c>
      <c r="W134" s="27">
        <f t="shared" si="6"/>
        <v>0</v>
      </c>
      <c r="X134" s="9"/>
    </row>
    <row r="135" spans="1:24">
      <c r="A135" s="10" t="s">
        <v>202</v>
      </c>
      <c r="B135" s="33" t="s">
        <v>20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52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6">
        <f t="shared" si="7"/>
        <v>0</v>
      </c>
      <c r="W135" s="27">
        <f t="shared" si="6"/>
        <v>0</v>
      </c>
      <c r="X135" s="9"/>
    </row>
    <row r="136" spans="1:24">
      <c r="A136" s="10" t="s">
        <v>203</v>
      </c>
      <c r="B136" s="33" t="s">
        <v>40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52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26">
        <f t="shared" si="7"/>
        <v>0</v>
      </c>
      <c r="W136" s="27">
        <f t="shared" si="6"/>
        <v>0</v>
      </c>
      <c r="X136" s="9"/>
    </row>
    <row r="137" spans="1:24">
      <c r="A137" s="10" t="s">
        <v>204</v>
      </c>
      <c r="B137" s="33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52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6">
        <f t="shared" si="7"/>
        <v>0</v>
      </c>
      <c r="W137" s="27">
        <f t="shared" si="6"/>
        <v>0</v>
      </c>
      <c r="X137" s="9"/>
    </row>
    <row r="138" spans="1:24">
      <c r="A138" s="10" t="s">
        <v>205</v>
      </c>
      <c r="B138" s="33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52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26">
        <f t="shared" si="7"/>
        <v>0</v>
      </c>
      <c r="W138" s="27">
        <f t="shared" si="6"/>
        <v>0</v>
      </c>
      <c r="X138" s="9"/>
    </row>
    <row r="139" spans="1:24">
      <c r="A139" s="10" t="s">
        <v>206</v>
      </c>
      <c r="B139" s="33" t="s">
        <v>35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52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26">
        <f t="shared" si="7"/>
        <v>0</v>
      </c>
      <c r="W139" s="27">
        <f t="shared" si="6"/>
        <v>0</v>
      </c>
      <c r="X139" s="9"/>
    </row>
    <row r="140" spans="1:24">
      <c r="A140" s="10" t="s">
        <v>207</v>
      </c>
      <c r="B140" s="33" t="s">
        <v>58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52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26">
        <f t="shared" si="7"/>
        <v>0</v>
      </c>
      <c r="W140" s="27">
        <f t="shared" si="6"/>
        <v>0</v>
      </c>
      <c r="X140" s="9"/>
    </row>
    <row r="141" spans="1:24">
      <c r="A141" s="10" t="s">
        <v>208</v>
      </c>
      <c r="B141" s="33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52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6">
        <f t="shared" si="7"/>
        <v>0</v>
      </c>
      <c r="W141" s="27">
        <f t="shared" si="6"/>
        <v>0</v>
      </c>
      <c r="X141" s="9"/>
    </row>
    <row r="142" spans="1:24">
      <c r="A142" s="10" t="s">
        <v>209</v>
      </c>
      <c r="B142" s="33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52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6">
        <f t="shared" si="7"/>
        <v>0</v>
      </c>
      <c r="W142" s="27">
        <f t="shared" si="6"/>
        <v>0</v>
      </c>
      <c r="X142" s="9"/>
    </row>
    <row r="143" spans="1:24">
      <c r="A143" s="10" t="s">
        <v>210</v>
      </c>
      <c r="B143" s="33" t="s">
        <v>54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52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26">
        <f t="shared" si="7"/>
        <v>0</v>
      </c>
      <c r="W143" s="27">
        <f t="shared" si="6"/>
        <v>0</v>
      </c>
      <c r="X143" s="9"/>
    </row>
    <row r="144" spans="1:24">
      <c r="A144" s="10" t="s">
        <v>211</v>
      </c>
      <c r="B144" s="33" t="s">
        <v>8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52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26">
        <f t="shared" si="7"/>
        <v>0</v>
      </c>
      <c r="W144" s="27">
        <f t="shared" si="6"/>
        <v>0</v>
      </c>
      <c r="X144" s="9"/>
    </row>
    <row r="145" spans="1:24">
      <c r="A145" s="10" t="s">
        <v>212</v>
      </c>
      <c r="B145" s="33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52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6">
        <f t="shared" si="7"/>
        <v>0</v>
      </c>
      <c r="W145" s="27">
        <f t="shared" si="6"/>
        <v>0</v>
      </c>
      <c r="X145" s="9"/>
    </row>
    <row r="146" spans="1:24">
      <c r="A146" s="10" t="s">
        <v>213</v>
      </c>
      <c r="B146" s="33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52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6">
        <f t="shared" si="7"/>
        <v>0</v>
      </c>
      <c r="W146" s="27">
        <f t="shared" si="6"/>
        <v>0</v>
      </c>
      <c r="X146" s="9"/>
    </row>
    <row r="147" spans="1:24">
      <c r="A147" s="10" t="s">
        <v>214</v>
      </c>
      <c r="B147" s="33" t="s">
        <v>20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52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26">
        <f t="shared" si="7"/>
        <v>0</v>
      </c>
      <c r="W147" s="27">
        <f t="shared" si="6"/>
        <v>0</v>
      </c>
      <c r="X147" s="9"/>
    </row>
    <row r="148" spans="1:24">
      <c r="A148" s="10" t="s">
        <v>215</v>
      </c>
      <c r="B148" s="33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52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6">
        <f t="shared" si="7"/>
        <v>0</v>
      </c>
      <c r="W148" s="27">
        <f t="shared" si="6"/>
        <v>0</v>
      </c>
      <c r="X148" s="9"/>
    </row>
    <row r="149" spans="1:24">
      <c r="A149" s="10" t="s">
        <v>216</v>
      </c>
      <c r="B149" s="33" t="s">
        <v>3</v>
      </c>
      <c r="C149" s="13">
        <v>0</v>
      </c>
      <c r="D149" s="13">
        <v>43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52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26">
        <f t="shared" si="7"/>
        <v>43</v>
      </c>
      <c r="W149" s="27">
        <f t="shared" si="6"/>
        <v>2.1049643214948068E-7</v>
      </c>
      <c r="X149" s="9"/>
    </row>
    <row r="150" spans="1:24">
      <c r="A150" s="10" t="s">
        <v>217</v>
      </c>
      <c r="B150" s="33" t="s">
        <v>44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5658920</v>
      </c>
      <c r="J150" s="13">
        <v>0</v>
      </c>
      <c r="K150" s="13">
        <v>0</v>
      </c>
      <c r="L150" s="13">
        <v>4271702</v>
      </c>
      <c r="M150" s="13">
        <v>5456117</v>
      </c>
      <c r="N150" s="52">
        <v>0</v>
      </c>
      <c r="O150" s="13">
        <v>5140307</v>
      </c>
      <c r="P150" s="13">
        <v>5289817</v>
      </c>
      <c r="Q150" s="13">
        <v>4945838</v>
      </c>
      <c r="R150" s="13">
        <v>4723650</v>
      </c>
      <c r="S150" s="13">
        <v>1883365</v>
      </c>
      <c r="T150" s="13">
        <v>933250</v>
      </c>
      <c r="U150" s="13">
        <v>3350323</v>
      </c>
      <c r="V150" s="26">
        <f t="shared" si="7"/>
        <v>41653289</v>
      </c>
      <c r="W150" s="27">
        <f t="shared" si="6"/>
        <v>0.20390392376258626</v>
      </c>
      <c r="X150" s="9"/>
    </row>
    <row r="151" spans="1:24">
      <c r="A151" s="10" t="s">
        <v>218</v>
      </c>
      <c r="B151" s="33" t="s">
        <v>44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52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26">
        <f t="shared" si="7"/>
        <v>0</v>
      </c>
      <c r="W151" s="27">
        <f t="shared" si="6"/>
        <v>0</v>
      </c>
      <c r="X151" s="9"/>
    </row>
    <row r="152" spans="1:24">
      <c r="A152" s="10" t="s">
        <v>219</v>
      </c>
      <c r="B152" s="33" t="s">
        <v>3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52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26">
        <f t="shared" si="7"/>
        <v>0</v>
      </c>
      <c r="W152" s="27">
        <f t="shared" si="6"/>
        <v>0</v>
      </c>
      <c r="X152" s="9"/>
    </row>
    <row r="153" spans="1:24">
      <c r="A153" s="10" t="s">
        <v>220</v>
      </c>
      <c r="B153" s="33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52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6">
        <f t="shared" si="7"/>
        <v>0</v>
      </c>
      <c r="W153" s="27">
        <f t="shared" si="6"/>
        <v>0</v>
      </c>
      <c r="X153" s="9"/>
    </row>
    <row r="154" spans="1:24">
      <c r="A154" s="10" t="s">
        <v>221</v>
      </c>
      <c r="B154" s="33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52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6">
        <f t="shared" si="7"/>
        <v>0</v>
      </c>
      <c r="W154" s="27">
        <f t="shared" si="6"/>
        <v>0</v>
      </c>
      <c r="X154" s="9"/>
    </row>
    <row r="155" spans="1:24">
      <c r="A155" s="10" t="s">
        <v>222</v>
      </c>
      <c r="B155" s="33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52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6">
        <f t="shared" si="7"/>
        <v>0</v>
      </c>
      <c r="W155" s="27">
        <f t="shared" si="6"/>
        <v>0</v>
      </c>
      <c r="X155" s="9"/>
    </row>
    <row r="156" spans="1:24">
      <c r="A156" s="10" t="s">
        <v>223</v>
      </c>
      <c r="B156" s="33" t="s">
        <v>46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52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26">
        <f t="shared" si="7"/>
        <v>0</v>
      </c>
      <c r="W156" s="27">
        <f t="shared" si="6"/>
        <v>0</v>
      </c>
      <c r="X156" s="9"/>
    </row>
    <row r="157" spans="1:24">
      <c r="A157" s="10" t="s">
        <v>224</v>
      </c>
      <c r="B157" s="33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52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6">
        <f t="shared" si="7"/>
        <v>0</v>
      </c>
      <c r="W157" s="27">
        <f t="shared" si="6"/>
        <v>0</v>
      </c>
      <c r="X157" s="9"/>
    </row>
    <row r="158" spans="1:24">
      <c r="A158" s="10" t="s">
        <v>225</v>
      </c>
      <c r="B158" s="33" t="s">
        <v>65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52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26">
        <f t="shared" si="7"/>
        <v>0</v>
      </c>
      <c r="W158" s="27">
        <f t="shared" si="6"/>
        <v>0</v>
      </c>
      <c r="X158" s="9"/>
    </row>
    <row r="159" spans="1:24">
      <c r="A159" s="10" t="s">
        <v>226</v>
      </c>
      <c r="B159" s="33" t="s">
        <v>8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52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6">
        <f t="shared" si="7"/>
        <v>0</v>
      </c>
      <c r="W159" s="27">
        <f t="shared" si="6"/>
        <v>0</v>
      </c>
      <c r="X159" s="9"/>
    </row>
    <row r="160" spans="1:24">
      <c r="A160" s="10" t="s">
        <v>227</v>
      </c>
      <c r="B160" s="33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52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6">
        <f t="shared" si="7"/>
        <v>0</v>
      </c>
      <c r="W160" s="27">
        <f t="shared" si="6"/>
        <v>0</v>
      </c>
      <c r="X160" s="9"/>
    </row>
    <row r="161" spans="1:24">
      <c r="A161" s="10" t="s">
        <v>228</v>
      </c>
      <c r="B161" s="33" t="s">
        <v>44</v>
      </c>
      <c r="C161" s="13">
        <v>148653</v>
      </c>
      <c r="D161" s="13">
        <v>313725</v>
      </c>
      <c r="E161" s="13">
        <v>337005</v>
      </c>
      <c r="F161" s="13">
        <v>223287</v>
      </c>
      <c r="G161" s="13">
        <v>275000</v>
      </c>
      <c r="H161" s="13">
        <v>235061</v>
      </c>
      <c r="I161" s="13">
        <v>238880</v>
      </c>
      <c r="J161" s="13">
        <v>244048</v>
      </c>
      <c r="K161" s="13">
        <v>238879</v>
      </c>
      <c r="L161" s="13">
        <v>243841</v>
      </c>
      <c r="M161" s="13">
        <v>264414</v>
      </c>
      <c r="N161" s="52">
        <v>265642</v>
      </c>
      <c r="O161" s="13">
        <v>286841</v>
      </c>
      <c r="P161" s="13">
        <v>279125</v>
      </c>
      <c r="Q161" s="13">
        <v>371641</v>
      </c>
      <c r="R161" s="13">
        <v>393976</v>
      </c>
      <c r="S161" s="13">
        <v>418774</v>
      </c>
      <c r="T161" s="13">
        <v>0</v>
      </c>
      <c r="U161" s="13">
        <v>0</v>
      </c>
      <c r="V161" s="26">
        <f t="shared" si="7"/>
        <v>4778792</v>
      </c>
      <c r="W161" s="27">
        <f t="shared" si="6"/>
        <v>2.3393457348476303E-2</v>
      </c>
      <c r="X161" s="9"/>
    </row>
    <row r="162" spans="1:24">
      <c r="A162" s="10" t="s">
        <v>229</v>
      </c>
      <c r="B162" s="33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52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6">
        <f t="shared" si="7"/>
        <v>0</v>
      </c>
      <c r="W162" s="27">
        <f t="shared" si="6"/>
        <v>0</v>
      </c>
      <c r="X162" s="9"/>
    </row>
    <row r="163" spans="1:24">
      <c r="A163" s="10" t="s">
        <v>230</v>
      </c>
      <c r="B163" s="33" t="s">
        <v>35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52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26">
        <f t="shared" si="7"/>
        <v>0</v>
      </c>
      <c r="W163" s="27">
        <f t="shared" si="6"/>
        <v>0</v>
      </c>
      <c r="X163" s="9"/>
    </row>
    <row r="164" spans="1:24">
      <c r="A164" s="10" t="s">
        <v>231</v>
      </c>
      <c r="B164" s="33" t="s">
        <v>51</v>
      </c>
      <c r="C164" s="13">
        <v>0</v>
      </c>
      <c r="D164" s="13">
        <v>10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52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6">
        <f t="shared" si="7"/>
        <v>10</v>
      </c>
      <c r="W164" s="27">
        <f t="shared" ref="W164:W195" si="8">(V164/V$417)</f>
        <v>4.8952658639414113E-8</v>
      </c>
      <c r="X164" s="9"/>
    </row>
    <row r="165" spans="1:24">
      <c r="A165" s="10" t="s">
        <v>232</v>
      </c>
      <c r="B165" s="33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52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6">
        <f t="shared" si="7"/>
        <v>0</v>
      </c>
      <c r="W165" s="27">
        <f t="shared" si="8"/>
        <v>0</v>
      </c>
      <c r="X165" s="9"/>
    </row>
    <row r="166" spans="1:24">
      <c r="A166" s="10" t="s">
        <v>233</v>
      </c>
      <c r="B166" s="33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52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6">
        <f t="shared" si="7"/>
        <v>0</v>
      </c>
      <c r="W166" s="27">
        <f t="shared" si="8"/>
        <v>0</v>
      </c>
      <c r="X166" s="9"/>
    </row>
    <row r="167" spans="1:24">
      <c r="A167" s="10" t="s">
        <v>234</v>
      </c>
      <c r="B167" s="33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52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6">
        <f t="shared" si="7"/>
        <v>0</v>
      </c>
      <c r="W167" s="27">
        <f t="shared" si="8"/>
        <v>0</v>
      </c>
      <c r="X167" s="9"/>
    </row>
    <row r="168" spans="1:24">
      <c r="A168" s="10" t="s">
        <v>235</v>
      </c>
      <c r="B168" s="33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52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6">
        <f t="shared" si="7"/>
        <v>0</v>
      </c>
      <c r="W168" s="27">
        <f t="shared" si="8"/>
        <v>0</v>
      </c>
      <c r="X168" s="9"/>
    </row>
    <row r="169" spans="1:24">
      <c r="A169" s="10" t="s">
        <v>236</v>
      </c>
      <c r="B169" s="33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52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6">
        <f t="shared" si="7"/>
        <v>0</v>
      </c>
      <c r="W169" s="27">
        <f t="shared" si="8"/>
        <v>0</v>
      </c>
      <c r="X169" s="9"/>
    </row>
    <row r="170" spans="1:24">
      <c r="A170" s="10" t="s">
        <v>237</v>
      </c>
      <c r="B170" s="33" t="s">
        <v>53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52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6">
        <f t="shared" si="7"/>
        <v>0</v>
      </c>
      <c r="W170" s="27">
        <f t="shared" si="8"/>
        <v>0</v>
      </c>
      <c r="X170" s="9"/>
    </row>
    <row r="171" spans="1:24">
      <c r="A171" s="10" t="s">
        <v>507</v>
      </c>
      <c r="B171" s="33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52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26">
        <f t="shared" si="7"/>
        <v>0</v>
      </c>
      <c r="W171" s="27">
        <f t="shared" si="8"/>
        <v>0</v>
      </c>
      <c r="X171" s="9"/>
    </row>
    <row r="172" spans="1:24">
      <c r="A172" s="10" t="s">
        <v>238</v>
      </c>
      <c r="B172" s="33" t="s">
        <v>38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52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6">
        <f t="shared" si="7"/>
        <v>0</v>
      </c>
      <c r="W172" s="27">
        <f t="shared" si="8"/>
        <v>0</v>
      </c>
      <c r="X172" s="9"/>
    </row>
    <row r="173" spans="1:24">
      <c r="A173" s="10" t="s">
        <v>239</v>
      </c>
      <c r="B173" s="33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52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6">
        <f t="shared" si="7"/>
        <v>0</v>
      </c>
      <c r="W173" s="27">
        <f t="shared" si="8"/>
        <v>0</v>
      </c>
      <c r="X173" s="9"/>
    </row>
    <row r="174" spans="1:24">
      <c r="A174" s="10" t="s">
        <v>240</v>
      </c>
      <c r="B174" s="33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52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6">
        <f t="shared" si="7"/>
        <v>0</v>
      </c>
      <c r="W174" s="27">
        <f t="shared" si="8"/>
        <v>0</v>
      </c>
      <c r="X174" s="9"/>
    </row>
    <row r="175" spans="1:24">
      <c r="A175" s="10" t="s">
        <v>241</v>
      </c>
      <c r="B175" s="33" t="s">
        <v>45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52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6">
        <f t="shared" si="7"/>
        <v>0</v>
      </c>
      <c r="W175" s="27">
        <f t="shared" si="8"/>
        <v>0</v>
      </c>
      <c r="X175" s="9"/>
    </row>
    <row r="176" spans="1:24">
      <c r="A176" s="10" t="s">
        <v>242</v>
      </c>
      <c r="B176" s="33" t="s">
        <v>475</v>
      </c>
      <c r="C176" s="13">
        <v>0</v>
      </c>
      <c r="D176" s="13">
        <v>0</v>
      </c>
      <c r="E176" s="13">
        <v>0</v>
      </c>
      <c r="F176" s="13">
        <v>3365759</v>
      </c>
      <c r="G176" s="13">
        <v>0</v>
      </c>
      <c r="H176" s="13">
        <v>0</v>
      </c>
      <c r="I176" s="13">
        <v>0</v>
      </c>
      <c r="J176" s="13">
        <v>4068743</v>
      </c>
      <c r="K176" s="13">
        <v>4020682</v>
      </c>
      <c r="L176" s="13">
        <v>3991534</v>
      </c>
      <c r="M176" s="13">
        <v>4105352</v>
      </c>
      <c r="N176" s="52">
        <v>4241660</v>
      </c>
      <c r="O176" s="13">
        <v>4335262</v>
      </c>
      <c r="P176" s="13">
        <v>4229671</v>
      </c>
      <c r="Q176" s="13">
        <v>4374681</v>
      </c>
      <c r="R176" s="13">
        <v>0</v>
      </c>
      <c r="S176" s="13">
        <v>4360353</v>
      </c>
      <c r="T176" s="13">
        <v>4575267</v>
      </c>
      <c r="U176" s="13">
        <v>4591367</v>
      </c>
      <c r="V176" s="26">
        <f t="shared" si="7"/>
        <v>50260331</v>
      </c>
      <c r="W176" s="27">
        <f t="shared" si="8"/>
        <v>0.24603768265469628</v>
      </c>
      <c r="X176" s="9"/>
    </row>
    <row r="177" spans="1:24">
      <c r="A177" s="10" t="s">
        <v>243</v>
      </c>
      <c r="B177" s="33" t="s">
        <v>475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52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6">
        <f t="shared" si="7"/>
        <v>0</v>
      </c>
      <c r="W177" s="27">
        <f t="shared" si="8"/>
        <v>0</v>
      </c>
      <c r="X177" s="9"/>
    </row>
    <row r="178" spans="1:24">
      <c r="A178" s="10" t="s">
        <v>244</v>
      </c>
      <c r="B178" s="33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52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6">
        <f t="shared" si="7"/>
        <v>0</v>
      </c>
      <c r="W178" s="27">
        <f t="shared" si="8"/>
        <v>0</v>
      </c>
      <c r="X178" s="9"/>
    </row>
    <row r="179" spans="1:24">
      <c r="A179" s="10" t="s">
        <v>245</v>
      </c>
      <c r="B179" s="33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52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6">
        <f t="shared" si="7"/>
        <v>0</v>
      </c>
      <c r="W179" s="27">
        <f t="shared" si="8"/>
        <v>0</v>
      </c>
      <c r="X179" s="9"/>
    </row>
    <row r="180" spans="1:24">
      <c r="A180" s="10" t="s">
        <v>246</v>
      </c>
      <c r="B180" s="33" t="s">
        <v>58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52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26">
        <f t="shared" si="7"/>
        <v>0</v>
      </c>
      <c r="W180" s="27">
        <f t="shared" si="8"/>
        <v>0</v>
      </c>
      <c r="X180" s="9"/>
    </row>
    <row r="181" spans="1:24">
      <c r="A181" s="10" t="s">
        <v>247</v>
      </c>
      <c r="B181" s="33" t="s">
        <v>24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52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6">
        <f t="shared" si="7"/>
        <v>0</v>
      </c>
      <c r="W181" s="27">
        <f t="shared" si="8"/>
        <v>0</v>
      </c>
      <c r="X181" s="9"/>
    </row>
    <row r="182" spans="1:24">
      <c r="A182" s="10" t="s">
        <v>248</v>
      </c>
      <c r="B182" s="33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52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6">
        <f t="shared" si="7"/>
        <v>0</v>
      </c>
      <c r="W182" s="27">
        <f t="shared" si="8"/>
        <v>0</v>
      </c>
      <c r="X182" s="9"/>
    </row>
    <row r="183" spans="1:24">
      <c r="A183" s="10" t="s">
        <v>249</v>
      </c>
      <c r="B183" s="33" t="s">
        <v>51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52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6">
        <f t="shared" si="7"/>
        <v>0</v>
      </c>
      <c r="W183" s="27">
        <f t="shared" si="8"/>
        <v>0</v>
      </c>
      <c r="X183" s="9"/>
    </row>
    <row r="184" spans="1:24">
      <c r="A184" s="10" t="s">
        <v>250</v>
      </c>
      <c r="B184" s="33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52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6">
        <f t="shared" si="7"/>
        <v>0</v>
      </c>
      <c r="W184" s="27">
        <f t="shared" si="8"/>
        <v>0</v>
      </c>
      <c r="X184" s="9"/>
    </row>
    <row r="185" spans="1:24">
      <c r="A185" s="10" t="s">
        <v>251</v>
      </c>
      <c r="B185" s="33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52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6">
        <f t="shared" si="7"/>
        <v>0</v>
      </c>
      <c r="W185" s="27">
        <f t="shared" si="8"/>
        <v>0</v>
      </c>
      <c r="X185" s="9"/>
    </row>
    <row r="186" spans="1:24">
      <c r="A186" s="10" t="s">
        <v>252</v>
      </c>
      <c r="B186" s="33" t="s">
        <v>53</v>
      </c>
      <c r="C186" s="13">
        <v>3774</v>
      </c>
      <c r="D186" s="13">
        <v>3431</v>
      </c>
      <c r="E186" s="13">
        <v>1452</v>
      </c>
      <c r="F186" s="13">
        <v>0</v>
      </c>
      <c r="G186" s="13">
        <v>0</v>
      </c>
      <c r="H186" s="13">
        <v>0</v>
      </c>
      <c r="I186" s="13">
        <v>308012</v>
      </c>
      <c r="J186" s="13">
        <v>286409</v>
      </c>
      <c r="K186" s="13">
        <v>0</v>
      </c>
      <c r="L186" s="13">
        <v>0</v>
      </c>
      <c r="M186" s="13">
        <v>0</v>
      </c>
      <c r="N186" s="52">
        <v>261986</v>
      </c>
      <c r="O186" s="13">
        <v>262517</v>
      </c>
      <c r="P186" s="13">
        <v>279563</v>
      </c>
      <c r="Q186" s="13">
        <v>298149</v>
      </c>
      <c r="R186" s="13">
        <v>285266</v>
      </c>
      <c r="S186" s="13">
        <v>0</v>
      </c>
      <c r="T186" s="13">
        <v>0</v>
      </c>
      <c r="U186" s="13">
        <v>0</v>
      </c>
      <c r="V186" s="26">
        <f t="shared" si="7"/>
        <v>1990559</v>
      </c>
      <c r="W186" s="27">
        <f t="shared" si="8"/>
        <v>9.7443155228613514E-3</v>
      </c>
      <c r="X186" s="9"/>
    </row>
    <row r="187" spans="1:24">
      <c r="A187" s="10" t="s">
        <v>253</v>
      </c>
      <c r="B187" s="33" t="s">
        <v>44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52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6">
        <f t="shared" si="7"/>
        <v>0</v>
      </c>
      <c r="W187" s="27">
        <f t="shared" si="8"/>
        <v>0</v>
      </c>
      <c r="X187" s="9"/>
    </row>
    <row r="188" spans="1:24">
      <c r="A188" s="10" t="s">
        <v>254</v>
      </c>
      <c r="B188" s="33" t="s">
        <v>45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52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6">
        <f t="shared" si="7"/>
        <v>0</v>
      </c>
      <c r="W188" s="27">
        <f t="shared" si="8"/>
        <v>0</v>
      </c>
      <c r="X188" s="9"/>
    </row>
    <row r="189" spans="1:24">
      <c r="A189" s="10" t="s">
        <v>255</v>
      </c>
      <c r="B189" s="33" t="s">
        <v>45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52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6">
        <f t="shared" si="7"/>
        <v>0</v>
      </c>
      <c r="W189" s="27">
        <f t="shared" si="8"/>
        <v>0</v>
      </c>
      <c r="X189" s="9"/>
    </row>
    <row r="190" spans="1:24">
      <c r="A190" s="10" t="s">
        <v>256</v>
      </c>
      <c r="B190" s="33" t="s">
        <v>12</v>
      </c>
      <c r="C190" s="13">
        <v>15315</v>
      </c>
      <c r="D190" s="13">
        <v>15860</v>
      </c>
      <c r="E190" s="13">
        <v>23233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9594</v>
      </c>
      <c r="N190" s="52">
        <v>11829</v>
      </c>
      <c r="O190" s="13">
        <v>0</v>
      </c>
      <c r="P190" s="13">
        <v>18034</v>
      </c>
      <c r="Q190" s="13">
        <v>23574</v>
      </c>
      <c r="R190" s="13">
        <v>0</v>
      </c>
      <c r="S190" s="13">
        <v>0</v>
      </c>
      <c r="T190" s="13">
        <v>0</v>
      </c>
      <c r="U190" s="13">
        <v>0</v>
      </c>
      <c r="V190" s="26">
        <f t="shared" si="7"/>
        <v>117439</v>
      </c>
      <c r="W190" s="27">
        <f t="shared" si="8"/>
        <v>5.7489512779541538E-4</v>
      </c>
      <c r="X190" s="9"/>
    </row>
    <row r="191" spans="1:24">
      <c r="A191" s="10" t="s">
        <v>257</v>
      </c>
      <c r="B191" s="33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52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6">
        <f t="shared" si="7"/>
        <v>0</v>
      </c>
      <c r="W191" s="27">
        <f t="shared" si="8"/>
        <v>0</v>
      </c>
      <c r="X191" s="9"/>
    </row>
    <row r="192" spans="1:24">
      <c r="A192" s="10" t="s">
        <v>258</v>
      </c>
      <c r="B192" s="33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52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6">
        <f t="shared" si="7"/>
        <v>0</v>
      </c>
      <c r="W192" s="27">
        <f t="shared" si="8"/>
        <v>0</v>
      </c>
      <c r="X192" s="9"/>
    </row>
    <row r="193" spans="1:24">
      <c r="A193" s="10" t="s">
        <v>259</v>
      </c>
      <c r="B193" s="33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52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26">
        <f t="shared" si="7"/>
        <v>0</v>
      </c>
      <c r="W193" s="27">
        <f t="shared" si="8"/>
        <v>0</v>
      </c>
      <c r="X193" s="9"/>
    </row>
    <row r="194" spans="1:24">
      <c r="A194" s="10" t="s">
        <v>260</v>
      </c>
      <c r="B194" s="33" t="s">
        <v>35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52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6">
        <f t="shared" si="7"/>
        <v>0</v>
      </c>
      <c r="W194" s="27">
        <f t="shared" si="8"/>
        <v>0</v>
      </c>
      <c r="X194" s="9"/>
    </row>
    <row r="195" spans="1:24">
      <c r="A195" s="10" t="s">
        <v>261</v>
      </c>
      <c r="B195" s="33" t="s">
        <v>54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52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26">
        <f t="shared" si="7"/>
        <v>0</v>
      </c>
      <c r="W195" s="27">
        <f t="shared" si="8"/>
        <v>0</v>
      </c>
      <c r="X195" s="9"/>
    </row>
    <row r="196" spans="1:24">
      <c r="A196" s="10" t="s">
        <v>262</v>
      </c>
      <c r="B196" s="33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52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6">
        <f t="shared" si="7"/>
        <v>0</v>
      </c>
      <c r="W196" s="27">
        <f>(V196/V$417)</f>
        <v>0</v>
      </c>
      <c r="X196" s="9"/>
    </row>
    <row r="197" spans="1:24">
      <c r="A197" s="10" t="s">
        <v>263</v>
      </c>
      <c r="B197" s="33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52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26">
        <f t="shared" ref="V197:V260" si="9">SUM(C197:U197)</f>
        <v>0</v>
      </c>
      <c r="W197" s="27">
        <f t="shared" ref="W197:W260" si="10">(V197/V$417)</f>
        <v>0</v>
      </c>
      <c r="X197" s="9"/>
    </row>
    <row r="198" spans="1:24">
      <c r="A198" s="10" t="s">
        <v>264</v>
      </c>
      <c r="B198" s="33" t="s">
        <v>14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52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6">
        <f t="shared" si="9"/>
        <v>0</v>
      </c>
      <c r="W198" s="27">
        <f t="shared" si="10"/>
        <v>0</v>
      </c>
      <c r="X198" s="9"/>
    </row>
    <row r="199" spans="1:24">
      <c r="A199" s="10" t="s">
        <v>265</v>
      </c>
      <c r="B199" s="33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52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6">
        <f t="shared" si="9"/>
        <v>0</v>
      </c>
      <c r="W199" s="27">
        <f t="shared" si="10"/>
        <v>0</v>
      </c>
      <c r="X199" s="9"/>
    </row>
    <row r="200" spans="1:24">
      <c r="A200" s="10" t="s">
        <v>266</v>
      </c>
      <c r="B200" s="33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52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26">
        <f t="shared" si="9"/>
        <v>0</v>
      </c>
      <c r="W200" s="27">
        <f t="shared" si="10"/>
        <v>0</v>
      </c>
      <c r="X200" s="9"/>
    </row>
    <row r="201" spans="1:24">
      <c r="A201" s="10" t="s">
        <v>267</v>
      </c>
      <c r="B201" s="33" t="s">
        <v>65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52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6">
        <f t="shared" si="9"/>
        <v>0</v>
      </c>
      <c r="W201" s="27">
        <f t="shared" si="10"/>
        <v>0</v>
      </c>
      <c r="X201" s="9"/>
    </row>
    <row r="202" spans="1:24">
      <c r="A202" s="10" t="s">
        <v>268</v>
      </c>
      <c r="B202" s="33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52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6">
        <f t="shared" si="9"/>
        <v>0</v>
      </c>
      <c r="W202" s="27">
        <f t="shared" si="10"/>
        <v>0</v>
      </c>
      <c r="X202" s="9"/>
    </row>
    <row r="203" spans="1:24">
      <c r="A203" s="10" t="s">
        <v>269</v>
      </c>
      <c r="B203" s="33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52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6">
        <f t="shared" si="9"/>
        <v>0</v>
      </c>
      <c r="W203" s="27">
        <f t="shared" si="10"/>
        <v>0</v>
      </c>
      <c r="X203" s="9"/>
    </row>
    <row r="204" spans="1:24">
      <c r="A204" s="10" t="s">
        <v>270</v>
      </c>
      <c r="B204" s="33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52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6">
        <f t="shared" si="9"/>
        <v>0</v>
      </c>
      <c r="W204" s="27">
        <f t="shared" si="10"/>
        <v>0</v>
      </c>
      <c r="X204" s="9"/>
    </row>
    <row r="205" spans="1:24">
      <c r="A205" s="10" t="s">
        <v>271</v>
      </c>
      <c r="B205" s="33" t="s">
        <v>54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52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26">
        <f t="shared" si="9"/>
        <v>0</v>
      </c>
      <c r="W205" s="27">
        <f t="shared" si="10"/>
        <v>0</v>
      </c>
      <c r="X205" s="9"/>
    </row>
    <row r="206" spans="1:24">
      <c r="A206" s="10" t="s">
        <v>509</v>
      </c>
      <c r="B206" s="33" t="s">
        <v>51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52">
        <v>0</v>
      </c>
      <c r="O206" s="13">
        <v>0</v>
      </c>
      <c r="P206" s="13">
        <v>0</v>
      </c>
      <c r="Q206" s="13">
        <v>0</v>
      </c>
      <c r="R206" s="13">
        <v>2349578</v>
      </c>
      <c r="S206" s="13">
        <v>2730888</v>
      </c>
      <c r="T206" s="13">
        <v>2596263</v>
      </c>
      <c r="U206" s="13">
        <v>2622846</v>
      </c>
      <c r="V206" s="26">
        <f t="shared" si="9"/>
        <v>10299575</v>
      </c>
      <c r="W206" s="27">
        <f t="shared" si="10"/>
        <v>5.0419157910604355E-2</v>
      </c>
      <c r="X206" s="9"/>
    </row>
    <row r="207" spans="1:24">
      <c r="A207" s="10" t="s">
        <v>272</v>
      </c>
      <c r="B207" s="33" t="s">
        <v>54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52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26">
        <f t="shared" si="9"/>
        <v>0</v>
      </c>
      <c r="W207" s="27">
        <f t="shared" si="10"/>
        <v>0</v>
      </c>
      <c r="X207" s="9"/>
    </row>
    <row r="208" spans="1:24">
      <c r="A208" s="10" t="s">
        <v>273</v>
      </c>
      <c r="B208" s="33" t="s">
        <v>51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52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26">
        <f t="shared" si="9"/>
        <v>0</v>
      </c>
      <c r="W208" s="27">
        <f t="shared" si="10"/>
        <v>0</v>
      </c>
      <c r="X208" s="9"/>
    </row>
    <row r="209" spans="1:24">
      <c r="A209" s="10" t="s">
        <v>274</v>
      </c>
      <c r="B209" s="33" t="s">
        <v>53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52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6">
        <f t="shared" si="9"/>
        <v>0</v>
      </c>
      <c r="W209" s="27">
        <f t="shared" si="10"/>
        <v>0</v>
      </c>
      <c r="X209" s="9"/>
    </row>
    <row r="210" spans="1:24">
      <c r="A210" s="10" t="s">
        <v>275</v>
      </c>
      <c r="B210" s="33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52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6">
        <f t="shared" si="9"/>
        <v>0</v>
      </c>
      <c r="W210" s="27">
        <f t="shared" si="10"/>
        <v>0</v>
      </c>
      <c r="X210" s="9"/>
    </row>
    <row r="211" spans="1:24">
      <c r="A211" s="10" t="s">
        <v>276</v>
      </c>
      <c r="B211" s="33" t="s">
        <v>8</v>
      </c>
      <c r="C211" s="13">
        <v>101826</v>
      </c>
      <c r="D211" s="13">
        <v>0</v>
      </c>
      <c r="E211" s="13">
        <v>0</v>
      </c>
      <c r="F211" s="13">
        <v>107627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161676</v>
      </c>
      <c r="N211" s="52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6">
        <f t="shared" si="9"/>
        <v>371129</v>
      </c>
      <c r="W211" s="27">
        <f t="shared" si="10"/>
        <v>1.8167751248187119E-3</v>
      </c>
      <c r="X211" s="9"/>
    </row>
    <row r="212" spans="1:24">
      <c r="A212" s="10" t="s">
        <v>277</v>
      </c>
      <c r="B212" s="33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52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6">
        <f t="shared" si="9"/>
        <v>0</v>
      </c>
      <c r="W212" s="27">
        <f t="shared" si="10"/>
        <v>0</v>
      </c>
      <c r="X212" s="9"/>
    </row>
    <row r="213" spans="1:24">
      <c r="A213" s="10" t="s">
        <v>278</v>
      </c>
      <c r="B213" s="33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52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6">
        <f t="shared" si="9"/>
        <v>0</v>
      </c>
      <c r="W213" s="27">
        <f t="shared" si="10"/>
        <v>0</v>
      </c>
      <c r="X213" s="9"/>
    </row>
    <row r="214" spans="1:24">
      <c r="A214" s="10" t="s">
        <v>279</v>
      </c>
      <c r="B214" s="33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52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6">
        <f t="shared" si="9"/>
        <v>0</v>
      </c>
      <c r="W214" s="27">
        <f t="shared" si="10"/>
        <v>0</v>
      </c>
      <c r="X214" s="9"/>
    </row>
    <row r="215" spans="1:24">
      <c r="A215" s="10" t="s">
        <v>280</v>
      </c>
      <c r="B215" s="33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52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6">
        <f t="shared" si="9"/>
        <v>0</v>
      </c>
      <c r="W215" s="27">
        <f t="shared" si="10"/>
        <v>0</v>
      </c>
      <c r="X215" s="9"/>
    </row>
    <row r="216" spans="1:24">
      <c r="A216" s="10" t="s">
        <v>281</v>
      </c>
      <c r="B216" s="33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52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6">
        <f t="shared" si="9"/>
        <v>0</v>
      </c>
      <c r="W216" s="27">
        <f t="shared" si="10"/>
        <v>0</v>
      </c>
      <c r="X216" s="9"/>
    </row>
    <row r="217" spans="1:24">
      <c r="A217" s="10" t="s">
        <v>36</v>
      </c>
      <c r="B217" s="33" t="s">
        <v>40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52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6">
        <f t="shared" si="9"/>
        <v>0</v>
      </c>
      <c r="W217" s="27">
        <f t="shared" si="10"/>
        <v>0</v>
      </c>
      <c r="X217" s="9"/>
    </row>
    <row r="218" spans="1:24">
      <c r="A218" s="10" t="s">
        <v>282</v>
      </c>
      <c r="B218" s="33" t="s">
        <v>35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52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26">
        <f t="shared" si="9"/>
        <v>0</v>
      </c>
      <c r="W218" s="27">
        <f t="shared" si="10"/>
        <v>0</v>
      </c>
      <c r="X218" s="9"/>
    </row>
    <row r="219" spans="1:24">
      <c r="A219" s="10" t="s">
        <v>283</v>
      </c>
      <c r="B219" s="33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52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6">
        <f t="shared" si="9"/>
        <v>0</v>
      </c>
      <c r="W219" s="27">
        <f t="shared" si="10"/>
        <v>0</v>
      </c>
      <c r="X219" s="9"/>
    </row>
    <row r="220" spans="1:24">
      <c r="A220" s="10" t="s">
        <v>284</v>
      </c>
      <c r="B220" s="33" t="s">
        <v>62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52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26">
        <f t="shared" si="9"/>
        <v>0</v>
      </c>
      <c r="W220" s="27">
        <f t="shared" si="10"/>
        <v>0</v>
      </c>
      <c r="X220" s="9"/>
    </row>
    <row r="221" spans="1:24">
      <c r="A221" s="10" t="s">
        <v>285</v>
      </c>
      <c r="B221" s="33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52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26">
        <f t="shared" si="9"/>
        <v>0</v>
      </c>
      <c r="W221" s="27">
        <f t="shared" si="10"/>
        <v>0</v>
      </c>
      <c r="X221" s="9"/>
    </row>
    <row r="222" spans="1:24">
      <c r="A222" s="10" t="s">
        <v>286</v>
      </c>
      <c r="B222" s="33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52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6">
        <f t="shared" si="9"/>
        <v>0</v>
      </c>
      <c r="W222" s="27">
        <f t="shared" si="10"/>
        <v>0</v>
      </c>
      <c r="X222" s="9"/>
    </row>
    <row r="223" spans="1:24">
      <c r="A223" s="10" t="s">
        <v>287</v>
      </c>
      <c r="B223" s="33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7799</v>
      </c>
      <c r="H223" s="13">
        <v>4606</v>
      </c>
      <c r="I223" s="13">
        <v>10727</v>
      </c>
      <c r="J223" s="13">
        <v>5048</v>
      </c>
      <c r="K223" s="13">
        <v>5550</v>
      </c>
      <c r="L223" s="13">
        <v>11548</v>
      </c>
      <c r="M223" s="13">
        <v>9206</v>
      </c>
      <c r="N223" s="52">
        <v>99702</v>
      </c>
      <c r="O223" s="13">
        <v>24936</v>
      </c>
      <c r="P223" s="13">
        <v>0</v>
      </c>
      <c r="Q223" s="13">
        <v>25519</v>
      </c>
      <c r="R223" s="13">
        <v>29067</v>
      </c>
      <c r="S223" s="13">
        <v>29209</v>
      </c>
      <c r="T223" s="13">
        <v>22257</v>
      </c>
      <c r="U223" s="13">
        <v>32660</v>
      </c>
      <c r="V223" s="26">
        <f t="shared" si="9"/>
        <v>317834</v>
      </c>
      <c r="W223" s="27">
        <f t="shared" si="10"/>
        <v>1.5558819305999544E-3</v>
      </c>
      <c r="X223" s="9"/>
    </row>
    <row r="224" spans="1:24">
      <c r="A224" s="10" t="s">
        <v>288</v>
      </c>
      <c r="B224" s="33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52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6">
        <f t="shared" si="9"/>
        <v>0</v>
      </c>
      <c r="W224" s="27">
        <f t="shared" si="10"/>
        <v>0</v>
      </c>
      <c r="X224" s="9"/>
    </row>
    <row r="225" spans="1:24">
      <c r="A225" s="10" t="s">
        <v>289</v>
      </c>
      <c r="B225" s="33" t="s">
        <v>4</v>
      </c>
      <c r="C225" s="13">
        <v>48103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52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6">
        <f t="shared" si="9"/>
        <v>48103</v>
      </c>
      <c r="W225" s="27">
        <f t="shared" si="10"/>
        <v>2.354769738531737E-4</v>
      </c>
      <c r="X225" s="9"/>
    </row>
    <row r="226" spans="1:24">
      <c r="A226" s="10" t="s">
        <v>290</v>
      </c>
      <c r="B226" s="33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52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6">
        <f t="shared" si="9"/>
        <v>0</v>
      </c>
      <c r="W226" s="27">
        <f t="shared" si="10"/>
        <v>0</v>
      </c>
      <c r="X226" s="9"/>
    </row>
    <row r="227" spans="1:24">
      <c r="A227" s="10" t="s">
        <v>40</v>
      </c>
      <c r="B227" s="33" t="s">
        <v>40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52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26">
        <f t="shared" si="9"/>
        <v>0</v>
      </c>
      <c r="W227" s="27">
        <f t="shared" si="10"/>
        <v>0</v>
      </c>
      <c r="X227" s="9"/>
    </row>
    <row r="228" spans="1:24">
      <c r="A228" s="10" t="s">
        <v>291</v>
      </c>
      <c r="B228" s="33" t="s">
        <v>49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52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26">
        <f t="shared" si="9"/>
        <v>0</v>
      </c>
      <c r="W228" s="27">
        <f t="shared" si="10"/>
        <v>0</v>
      </c>
      <c r="X228" s="9"/>
    </row>
    <row r="229" spans="1:24">
      <c r="A229" s="10" t="s">
        <v>292</v>
      </c>
      <c r="B229" s="33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4885</v>
      </c>
      <c r="M229" s="13">
        <v>5582</v>
      </c>
      <c r="N229" s="52">
        <v>4992</v>
      </c>
      <c r="O229" s="13">
        <v>5792</v>
      </c>
      <c r="P229" s="13">
        <v>5461</v>
      </c>
      <c r="Q229" s="13">
        <v>6827</v>
      </c>
      <c r="R229" s="13">
        <v>0</v>
      </c>
      <c r="S229" s="13">
        <v>0</v>
      </c>
      <c r="T229" s="13">
        <v>0</v>
      </c>
      <c r="U229" s="13">
        <v>0</v>
      </c>
      <c r="V229" s="26">
        <f t="shared" si="9"/>
        <v>33539</v>
      </c>
      <c r="W229" s="27">
        <f t="shared" si="10"/>
        <v>1.6418232181073097E-4</v>
      </c>
      <c r="X229" s="9"/>
    </row>
    <row r="230" spans="1:24">
      <c r="A230" s="10" t="s">
        <v>293</v>
      </c>
      <c r="B230" s="33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52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6">
        <f t="shared" si="9"/>
        <v>0</v>
      </c>
      <c r="W230" s="27">
        <f t="shared" si="10"/>
        <v>0</v>
      </c>
      <c r="X230" s="9"/>
    </row>
    <row r="231" spans="1:24">
      <c r="A231" s="10" t="s">
        <v>294</v>
      </c>
      <c r="B231" s="33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52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6">
        <f t="shared" si="9"/>
        <v>0</v>
      </c>
      <c r="W231" s="27">
        <f t="shared" si="10"/>
        <v>0</v>
      </c>
      <c r="X231" s="9"/>
    </row>
    <row r="232" spans="1:24">
      <c r="A232" s="10" t="s">
        <v>295</v>
      </c>
      <c r="B232" s="33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52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26">
        <f t="shared" si="9"/>
        <v>0</v>
      </c>
      <c r="W232" s="27">
        <f t="shared" si="10"/>
        <v>0</v>
      </c>
      <c r="X232" s="9"/>
    </row>
    <row r="233" spans="1:24">
      <c r="A233" s="10" t="s">
        <v>296</v>
      </c>
      <c r="B233" s="33" t="s">
        <v>45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52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6">
        <f t="shared" si="9"/>
        <v>0</v>
      </c>
      <c r="W233" s="27">
        <f t="shared" si="10"/>
        <v>0</v>
      </c>
      <c r="X233" s="9"/>
    </row>
    <row r="234" spans="1:24">
      <c r="A234" s="10" t="s">
        <v>297</v>
      </c>
      <c r="B234" s="33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52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6">
        <f t="shared" si="9"/>
        <v>0</v>
      </c>
      <c r="W234" s="27">
        <f t="shared" si="10"/>
        <v>0</v>
      </c>
      <c r="X234" s="9"/>
    </row>
    <row r="235" spans="1:24">
      <c r="A235" s="10" t="s">
        <v>298</v>
      </c>
      <c r="B235" s="33" t="s">
        <v>8</v>
      </c>
      <c r="C235" s="13">
        <v>615000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52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6">
        <f t="shared" si="9"/>
        <v>615000</v>
      </c>
      <c r="W235" s="27">
        <f t="shared" si="10"/>
        <v>3.0105885063239678E-3</v>
      </c>
      <c r="X235" s="9"/>
    </row>
    <row r="236" spans="1:24">
      <c r="A236" s="10" t="s">
        <v>299</v>
      </c>
      <c r="B236" s="33" t="s">
        <v>32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52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26">
        <f t="shared" si="9"/>
        <v>0</v>
      </c>
      <c r="W236" s="27">
        <f t="shared" si="10"/>
        <v>0</v>
      </c>
      <c r="X236" s="9"/>
    </row>
    <row r="237" spans="1:24">
      <c r="A237" s="10" t="s">
        <v>300</v>
      </c>
      <c r="B237" s="33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52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6">
        <f t="shared" si="9"/>
        <v>0</v>
      </c>
      <c r="W237" s="27">
        <f t="shared" si="10"/>
        <v>0</v>
      </c>
      <c r="X237" s="9"/>
    </row>
    <row r="238" spans="1:24">
      <c r="A238" s="10" t="s">
        <v>301</v>
      </c>
      <c r="B238" s="33" t="s">
        <v>47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52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26">
        <f t="shared" si="9"/>
        <v>0</v>
      </c>
      <c r="W238" s="27">
        <f t="shared" si="10"/>
        <v>0</v>
      </c>
      <c r="X238" s="9"/>
    </row>
    <row r="239" spans="1:24">
      <c r="A239" s="10" t="s">
        <v>302</v>
      </c>
      <c r="B239" s="33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52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6">
        <f t="shared" si="9"/>
        <v>0</v>
      </c>
      <c r="W239" s="27">
        <f t="shared" si="10"/>
        <v>0</v>
      </c>
      <c r="X239" s="9"/>
    </row>
    <row r="240" spans="1:24">
      <c r="A240" s="10" t="s">
        <v>303</v>
      </c>
      <c r="B240" s="33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52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6">
        <f t="shared" si="9"/>
        <v>0</v>
      </c>
      <c r="W240" s="27">
        <f t="shared" si="10"/>
        <v>0</v>
      </c>
      <c r="X240" s="9"/>
    </row>
    <row r="241" spans="1:24">
      <c r="A241" s="10" t="s">
        <v>304</v>
      </c>
      <c r="B241" s="33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52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6">
        <f t="shared" si="9"/>
        <v>0</v>
      </c>
      <c r="W241" s="27">
        <f t="shared" si="10"/>
        <v>0</v>
      </c>
      <c r="X241" s="9"/>
    </row>
    <row r="242" spans="1:24">
      <c r="A242" s="10" t="s">
        <v>305</v>
      </c>
      <c r="B242" s="33" t="s">
        <v>44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52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6">
        <f t="shared" si="9"/>
        <v>0</v>
      </c>
      <c r="W242" s="27">
        <f t="shared" si="10"/>
        <v>0</v>
      </c>
      <c r="X242" s="9"/>
    </row>
    <row r="243" spans="1:24">
      <c r="A243" s="10" t="s">
        <v>306</v>
      </c>
      <c r="B243" s="33" t="s">
        <v>7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52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26">
        <f t="shared" si="9"/>
        <v>0</v>
      </c>
      <c r="W243" s="27">
        <f t="shared" si="10"/>
        <v>0</v>
      </c>
      <c r="X243" s="9"/>
    </row>
    <row r="244" spans="1:24">
      <c r="A244" s="10" t="s">
        <v>307</v>
      </c>
      <c r="B244" s="33" t="s">
        <v>7</v>
      </c>
      <c r="C244" s="13">
        <v>52850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52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6">
        <f t="shared" si="9"/>
        <v>52850</v>
      </c>
      <c r="W244" s="27">
        <f t="shared" si="10"/>
        <v>2.5871480090930356E-4</v>
      </c>
      <c r="X244" s="9"/>
    </row>
    <row r="245" spans="1:24">
      <c r="A245" s="10" t="s">
        <v>308</v>
      </c>
      <c r="B245" s="33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52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6">
        <f t="shared" si="9"/>
        <v>0</v>
      </c>
      <c r="W245" s="27">
        <f t="shared" si="10"/>
        <v>0</v>
      </c>
      <c r="X245" s="9"/>
    </row>
    <row r="246" spans="1:24">
      <c r="A246" s="10" t="s">
        <v>309</v>
      </c>
      <c r="B246" s="33" t="s">
        <v>5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52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6">
        <f t="shared" si="9"/>
        <v>0</v>
      </c>
      <c r="W246" s="27">
        <f t="shared" si="10"/>
        <v>0</v>
      </c>
      <c r="X246" s="9"/>
    </row>
    <row r="247" spans="1:24">
      <c r="A247" s="10" t="s">
        <v>310</v>
      </c>
      <c r="B247" s="33" t="s">
        <v>44</v>
      </c>
      <c r="C247" s="13">
        <v>0</v>
      </c>
      <c r="D247" s="13">
        <v>1011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52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6">
        <f t="shared" si="9"/>
        <v>1011</v>
      </c>
      <c r="W247" s="27">
        <f t="shared" si="10"/>
        <v>4.9491137884447662E-6</v>
      </c>
      <c r="X247" s="9"/>
    </row>
    <row r="248" spans="1:24">
      <c r="A248" s="10" t="s">
        <v>311</v>
      </c>
      <c r="B248" s="33" t="s">
        <v>44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52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6">
        <f t="shared" si="9"/>
        <v>0</v>
      </c>
      <c r="W248" s="27">
        <f t="shared" si="10"/>
        <v>0</v>
      </c>
      <c r="X248" s="9"/>
    </row>
    <row r="249" spans="1:24">
      <c r="A249" s="10" t="s">
        <v>312</v>
      </c>
      <c r="B249" s="33" t="s">
        <v>44</v>
      </c>
      <c r="C249" s="13">
        <v>268</v>
      </c>
      <c r="D249" s="13">
        <v>0</v>
      </c>
      <c r="E249" s="13">
        <v>47811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52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6">
        <f t="shared" si="9"/>
        <v>48079</v>
      </c>
      <c r="W249" s="27">
        <f t="shared" si="10"/>
        <v>2.353594874724391E-4</v>
      </c>
      <c r="X249" s="9"/>
    </row>
    <row r="250" spans="1:24">
      <c r="A250" s="10" t="s">
        <v>313</v>
      </c>
      <c r="B250" s="33" t="s">
        <v>44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52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6">
        <f t="shared" si="9"/>
        <v>0</v>
      </c>
      <c r="W250" s="27">
        <f t="shared" si="10"/>
        <v>0</v>
      </c>
      <c r="X250" s="9"/>
    </row>
    <row r="251" spans="1:24">
      <c r="A251" s="10" t="s">
        <v>314</v>
      </c>
      <c r="B251" s="33" t="s">
        <v>44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52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6">
        <f t="shared" si="9"/>
        <v>0</v>
      </c>
      <c r="W251" s="27">
        <f t="shared" si="10"/>
        <v>0</v>
      </c>
      <c r="X251" s="9"/>
    </row>
    <row r="252" spans="1:24">
      <c r="A252" s="10" t="s">
        <v>315</v>
      </c>
      <c r="B252" s="33" t="s">
        <v>44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52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29103</v>
      </c>
      <c r="U252" s="13">
        <v>44975</v>
      </c>
      <c r="V252" s="26">
        <f t="shared" si="9"/>
        <v>74078</v>
      </c>
      <c r="W252" s="27">
        <f t="shared" si="10"/>
        <v>3.6263150466905186E-4</v>
      </c>
      <c r="X252" s="9"/>
    </row>
    <row r="253" spans="1:24">
      <c r="A253" s="10" t="s">
        <v>316</v>
      </c>
      <c r="B253" s="33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52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26">
        <f t="shared" si="9"/>
        <v>0</v>
      </c>
      <c r="W253" s="27">
        <f t="shared" si="10"/>
        <v>0</v>
      </c>
      <c r="X253" s="9"/>
    </row>
    <row r="254" spans="1:24">
      <c r="A254" s="10" t="s">
        <v>317</v>
      </c>
      <c r="B254" s="33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52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6">
        <f t="shared" si="9"/>
        <v>0</v>
      </c>
      <c r="W254" s="27">
        <f t="shared" si="10"/>
        <v>0</v>
      </c>
      <c r="X254" s="9"/>
    </row>
    <row r="255" spans="1:24">
      <c r="A255" s="10" t="s">
        <v>318</v>
      </c>
      <c r="B255" s="33" t="s">
        <v>58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52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26">
        <f t="shared" si="9"/>
        <v>0</v>
      </c>
      <c r="W255" s="27">
        <f t="shared" si="10"/>
        <v>0</v>
      </c>
      <c r="X255" s="9"/>
    </row>
    <row r="256" spans="1:24">
      <c r="A256" s="10" t="s">
        <v>319</v>
      </c>
      <c r="B256" s="33" t="s">
        <v>35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52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26">
        <f t="shared" si="9"/>
        <v>0</v>
      </c>
      <c r="W256" s="27">
        <f t="shared" si="10"/>
        <v>0</v>
      </c>
      <c r="X256" s="9"/>
    </row>
    <row r="257" spans="1:24">
      <c r="A257" s="10" t="s">
        <v>320</v>
      </c>
      <c r="B257" s="33" t="s">
        <v>8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52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26">
        <f t="shared" si="9"/>
        <v>0</v>
      </c>
      <c r="W257" s="27">
        <f t="shared" si="10"/>
        <v>0</v>
      </c>
      <c r="X257" s="9"/>
    </row>
    <row r="258" spans="1:24">
      <c r="A258" s="10" t="s">
        <v>321</v>
      </c>
      <c r="B258" s="33" t="s">
        <v>33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52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6">
        <f t="shared" si="9"/>
        <v>0</v>
      </c>
      <c r="W258" s="27">
        <f t="shared" si="10"/>
        <v>0</v>
      </c>
      <c r="X258" s="9"/>
    </row>
    <row r="259" spans="1:24">
      <c r="A259" s="10" t="s">
        <v>322</v>
      </c>
      <c r="B259" s="33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52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6">
        <f t="shared" si="9"/>
        <v>0</v>
      </c>
      <c r="W259" s="27">
        <f t="shared" si="10"/>
        <v>0</v>
      </c>
      <c r="X259" s="9"/>
    </row>
    <row r="260" spans="1:24">
      <c r="A260" s="10" t="s">
        <v>323</v>
      </c>
      <c r="B260" s="33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52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6">
        <f t="shared" si="9"/>
        <v>0</v>
      </c>
      <c r="W260" s="27">
        <f t="shared" si="10"/>
        <v>0</v>
      </c>
      <c r="X260" s="9"/>
    </row>
    <row r="261" spans="1:24">
      <c r="A261" s="10" t="s">
        <v>324</v>
      </c>
      <c r="B261" s="33" t="s">
        <v>35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52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26">
        <f t="shared" ref="V261:V324" si="11">SUM(C261:U261)</f>
        <v>0</v>
      </c>
      <c r="W261" s="27">
        <f t="shared" ref="W261:W324" si="12">(V261/V$417)</f>
        <v>0</v>
      </c>
      <c r="X261" s="9"/>
    </row>
    <row r="262" spans="1:24">
      <c r="A262" s="10" t="s">
        <v>325</v>
      </c>
      <c r="B262" s="33" t="s">
        <v>54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52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26">
        <f t="shared" si="11"/>
        <v>0</v>
      </c>
      <c r="W262" s="27">
        <f t="shared" si="12"/>
        <v>0</v>
      </c>
      <c r="X262" s="9"/>
    </row>
    <row r="263" spans="1:24">
      <c r="A263" s="10" t="s">
        <v>326</v>
      </c>
      <c r="B263" s="33" t="s">
        <v>13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52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26">
        <f t="shared" si="11"/>
        <v>0</v>
      </c>
      <c r="W263" s="27">
        <f t="shared" si="12"/>
        <v>0</v>
      </c>
      <c r="X263" s="9"/>
    </row>
    <row r="264" spans="1:24">
      <c r="A264" s="10" t="s">
        <v>327</v>
      </c>
      <c r="B264" s="33" t="s">
        <v>475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52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26">
        <f t="shared" si="11"/>
        <v>0</v>
      </c>
      <c r="W264" s="27">
        <f t="shared" si="12"/>
        <v>0</v>
      </c>
      <c r="X264" s="9"/>
    </row>
    <row r="265" spans="1:24">
      <c r="A265" s="10" t="s">
        <v>328</v>
      </c>
      <c r="B265" s="33" t="s">
        <v>52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52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26">
        <f t="shared" si="11"/>
        <v>0</v>
      </c>
      <c r="W265" s="27">
        <f t="shared" si="12"/>
        <v>0</v>
      </c>
      <c r="X265" s="9"/>
    </row>
    <row r="266" spans="1:24">
      <c r="A266" s="10" t="s">
        <v>329</v>
      </c>
      <c r="B266" s="33" t="s">
        <v>65</v>
      </c>
      <c r="C266" s="13">
        <v>350742</v>
      </c>
      <c r="D266" s="13">
        <v>388093</v>
      </c>
      <c r="E266" s="13">
        <v>420373</v>
      </c>
      <c r="F266" s="13">
        <v>395640</v>
      </c>
      <c r="G266" s="13">
        <v>410036</v>
      </c>
      <c r="H266" s="13">
        <v>426991</v>
      </c>
      <c r="I266" s="13">
        <v>489768</v>
      </c>
      <c r="J266" s="13">
        <v>465987</v>
      </c>
      <c r="K266" s="13">
        <v>455487</v>
      </c>
      <c r="L266" s="13">
        <v>454637</v>
      </c>
      <c r="M266" s="13">
        <v>469121</v>
      </c>
      <c r="N266" s="52">
        <v>504133</v>
      </c>
      <c r="O266" s="13">
        <v>529119</v>
      </c>
      <c r="P266" s="13">
        <v>464032</v>
      </c>
      <c r="Q266" s="13">
        <v>538303</v>
      </c>
      <c r="R266" s="13">
        <v>494100</v>
      </c>
      <c r="S266" s="13">
        <v>509879</v>
      </c>
      <c r="T266" s="13">
        <v>605127</v>
      </c>
      <c r="U266" s="13">
        <v>706693</v>
      </c>
      <c r="V266" s="26">
        <f t="shared" si="11"/>
        <v>9078261</v>
      </c>
      <c r="W266" s="27">
        <f t="shared" si="12"/>
        <v>4.4440501177250617E-2</v>
      </c>
      <c r="X266" s="9"/>
    </row>
    <row r="267" spans="1:24">
      <c r="A267" s="10" t="s">
        <v>330</v>
      </c>
      <c r="B267" s="33" t="s">
        <v>3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52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26">
        <f t="shared" si="11"/>
        <v>0</v>
      </c>
      <c r="W267" s="27">
        <f t="shared" si="12"/>
        <v>0</v>
      </c>
      <c r="X267" s="9"/>
    </row>
    <row r="268" spans="1:24">
      <c r="A268" s="10" t="s">
        <v>331</v>
      </c>
      <c r="B268" s="33" t="s">
        <v>47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52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26">
        <f t="shared" si="11"/>
        <v>0</v>
      </c>
      <c r="W268" s="27">
        <f t="shared" si="12"/>
        <v>0</v>
      </c>
      <c r="X268" s="9"/>
    </row>
    <row r="269" spans="1:24">
      <c r="A269" s="10" t="s">
        <v>332</v>
      </c>
      <c r="B269" s="33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52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6">
        <f t="shared" si="11"/>
        <v>0</v>
      </c>
      <c r="W269" s="27">
        <f t="shared" si="12"/>
        <v>0</v>
      </c>
      <c r="X269" s="9"/>
    </row>
    <row r="270" spans="1:24">
      <c r="A270" s="10" t="s">
        <v>333</v>
      </c>
      <c r="B270" s="33" t="s">
        <v>44</v>
      </c>
      <c r="C270" s="13">
        <v>5710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52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26">
        <f t="shared" si="11"/>
        <v>5710</v>
      </c>
      <c r="W270" s="27">
        <f t="shared" si="12"/>
        <v>2.7951968083105457E-5</v>
      </c>
      <c r="X270" s="9"/>
    </row>
    <row r="271" spans="1:24">
      <c r="A271" s="10" t="s">
        <v>334</v>
      </c>
      <c r="B271" s="33" t="s">
        <v>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52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26">
        <f t="shared" si="11"/>
        <v>0</v>
      </c>
      <c r="W271" s="27">
        <f t="shared" si="12"/>
        <v>0</v>
      </c>
      <c r="X271" s="9"/>
    </row>
    <row r="272" spans="1:24">
      <c r="A272" s="10" t="s">
        <v>335</v>
      </c>
      <c r="B272" s="33" t="s">
        <v>44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52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26">
        <f t="shared" si="11"/>
        <v>0</v>
      </c>
      <c r="W272" s="27">
        <f t="shared" si="12"/>
        <v>0</v>
      </c>
      <c r="X272" s="9"/>
    </row>
    <row r="273" spans="1:24">
      <c r="A273" s="10" t="s">
        <v>336</v>
      </c>
      <c r="B273" s="33" t="s">
        <v>44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52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6">
        <f t="shared" si="11"/>
        <v>0</v>
      </c>
      <c r="W273" s="27">
        <f t="shared" si="12"/>
        <v>0</v>
      </c>
      <c r="X273" s="9"/>
    </row>
    <row r="274" spans="1:24">
      <c r="A274" s="10" t="s">
        <v>337</v>
      </c>
      <c r="B274" s="33" t="s">
        <v>51</v>
      </c>
      <c r="C274" s="13">
        <v>197180</v>
      </c>
      <c r="D274" s="13">
        <v>198416</v>
      </c>
      <c r="E274" s="13">
        <v>226228</v>
      </c>
      <c r="F274" s="13">
        <v>222854</v>
      </c>
      <c r="G274" s="13">
        <v>243498</v>
      </c>
      <c r="H274" s="13">
        <v>265199</v>
      </c>
      <c r="I274" s="13">
        <v>279506</v>
      </c>
      <c r="J274" s="13">
        <v>281077</v>
      </c>
      <c r="K274" s="13">
        <v>276270</v>
      </c>
      <c r="L274" s="13">
        <v>290641</v>
      </c>
      <c r="M274" s="13">
        <v>299894</v>
      </c>
      <c r="N274" s="52">
        <v>320327</v>
      </c>
      <c r="O274" s="13">
        <v>335514</v>
      </c>
      <c r="P274" s="13">
        <v>343135</v>
      </c>
      <c r="Q274" s="13">
        <v>354068</v>
      </c>
      <c r="R274" s="13">
        <v>363231</v>
      </c>
      <c r="S274" s="13">
        <v>371167</v>
      </c>
      <c r="T274" s="13">
        <v>366579</v>
      </c>
      <c r="U274" s="13">
        <v>384195</v>
      </c>
      <c r="V274" s="26">
        <f t="shared" si="11"/>
        <v>5618979</v>
      </c>
      <c r="W274" s="27">
        <f t="shared" si="12"/>
        <v>2.7506396088903647E-2</v>
      </c>
      <c r="X274" s="9"/>
    </row>
    <row r="275" spans="1:24">
      <c r="A275" s="10" t="s">
        <v>338</v>
      </c>
      <c r="B275" s="33" t="s">
        <v>59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52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26">
        <f t="shared" si="11"/>
        <v>0</v>
      </c>
      <c r="W275" s="27">
        <f t="shared" si="12"/>
        <v>0</v>
      </c>
      <c r="X275" s="9"/>
    </row>
    <row r="276" spans="1:24">
      <c r="A276" s="10" t="s">
        <v>339</v>
      </c>
      <c r="B276" s="33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52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6">
        <f t="shared" si="11"/>
        <v>0</v>
      </c>
      <c r="W276" s="27">
        <f t="shared" si="12"/>
        <v>0</v>
      </c>
      <c r="X276" s="9"/>
    </row>
    <row r="277" spans="1:24">
      <c r="A277" s="10" t="s">
        <v>340</v>
      </c>
      <c r="B277" s="33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52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6">
        <f t="shared" si="11"/>
        <v>0</v>
      </c>
      <c r="W277" s="27">
        <f t="shared" si="12"/>
        <v>0</v>
      </c>
      <c r="X277" s="9"/>
    </row>
    <row r="278" spans="1:24">
      <c r="A278" s="10" t="s">
        <v>341</v>
      </c>
      <c r="B278" s="33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52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26">
        <f t="shared" si="11"/>
        <v>0</v>
      </c>
      <c r="W278" s="27">
        <f t="shared" si="12"/>
        <v>0</v>
      </c>
      <c r="X278" s="9"/>
    </row>
    <row r="279" spans="1:24">
      <c r="A279" s="10" t="s">
        <v>342</v>
      </c>
      <c r="B279" s="33" t="s">
        <v>8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52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26">
        <f t="shared" si="11"/>
        <v>0</v>
      </c>
      <c r="W279" s="27">
        <f t="shared" si="12"/>
        <v>0</v>
      </c>
      <c r="X279" s="9"/>
    </row>
    <row r="280" spans="1:24">
      <c r="A280" s="10" t="s">
        <v>343</v>
      </c>
      <c r="B280" s="33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52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6">
        <f t="shared" si="11"/>
        <v>0</v>
      </c>
      <c r="W280" s="27">
        <f t="shared" si="12"/>
        <v>0</v>
      </c>
      <c r="X280" s="9"/>
    </row>
    <row r="281" spans="1:24">
      <c r="A281" s="10" t="s">
        <v>344</v>
      </c>
      <c r="B281" s="33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52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6">
        <f t="shared" si="11"/>
        <v>0</v>
      </c>
      <c r="W281" s="27">
        <f t="shared" si="12"/>
        <v>0</v>
      </c>
      <c r="X281" s="9"/>
    </row>
    <row r="282" spans="1:24">
      <c r="A282" s="10" t="s">
        <v>345</v>
      </c>
      <c r="B282" s="33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52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6">
        <f t="shared" si="11"/>
        <v>0</v>
      </c>
      <c r="W282" s="27">
        <f t="shared" si="12"/>
        <v>0</v>
      </c>
      <c r="X282" s="9"/>
    </row>
    <row r="283" spans="1:24">
      <c r="A283" s="10" t="s">
        <v>346</v>
      </c>
      <c r="B283" s="33" t="s">
        <v>49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52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26">
        <f t="shared" si="11"/>
        <v>0</v>
      </c>
      <c r="W283" s="27">
        <f t="shared" si="12"/>
        <v>0</v>
      </c>
      <c r="X283" s="9"/>
    </row>
    <row r="284" spans="1:24">
      <c r="A284" s="10" t="s">
        <v>48</v>
      </c>
      <c r="B284" s="33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52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6">
        <f t="shared" si="11"/>
        <v>0</v>
      </c>
      <c r="W284" s="27">
        <f t="shared" si="12"/>
        <v>0</v>
      </c>
      <c r="X284" s="9"/>
    </row>
    <row r="285" spans="1:24">
      <c r="A285" s="10" t="s">
        <v>347</v>
      </c>
      <c r="B285" s="33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52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26">
        <f t="shared" si="11"/>
        <v>0</v>
      </c>
      <c r="W285" s="27">
        <f t="shared" si="12"/>
        <v>0</v>
      </c>
      <c r="X285" s="9"/>
    </row>
    <row r="286" spans="1:24">
      <c r="A286" s="10" t="s">
        <v>348</v>
      </c>
      <c r="B286" s="33" t="s">
        <v>44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52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6">
        <f t="shared" si="11"/>
        <v>0</v>
      </c>
      <c r="W286" s="27">
        <f t="shared" si="12"/>
        <v>0</v>
      </c>
      <c r="X286" s="9"/>
    </row>
    <row r="287" spans="1:24">
      <c r="A287" s="10" t="s">
        <v>349</v>
      </c>
      <c r="B287" s="33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52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26">
        <f t="shared" si="11"/>
        <v>0</v>
      </c>
      <c r="W287" s="27">
        <f t="shared" si="12"/>
        <v>0</v>
      </c>
      <c r="X287" s="9"/>
    </row>
    <row r="288" spans="1:24">
      <c r="A288" s="10" t="s">
        <v>350</v>
      </c>
      <c r="B288" s="33" t="s">
        <v>12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52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26">
        <f t="shared" si="11"/>
        <v>0</v>
      </c>
      <c r="W288" s="27">
        <f t="shared" si="12"/>
        <v>0</v>
      </c>
      <c r="X288" s="9"/>
    </row>
    <row r="289" spans="1:24">
      <c r="A289" s="10" t="s">
        <v>351</v>
      </c>
      <c r="B289" s="33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52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6">
        <f t="shared" si="11"/>
        <v>0</v>
      </c>
      <c r="W289" s="27">
        <f t="shared" si="12"/>
        <v>0</v>
      </c>
      <c r="X289" s="9"/>
    </row>
    <row r="290" spans="1:24">
      <c r="A290" s="10" t="s">
        <v>352</v>
      </c>
      <c r="B290" s="33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52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6">
        <f t="shared" si="11"/>
        <v>0</v>
      </c>
      <c r="W290" s="27">
        <f t="shared" si="12"/>
        <v>0</v>
      </c>
      <c r="X290" s="9"/>
    </row>
    <row r="291" spans="1:24">
      <c r="A291" s="10" t="s">
        <v>353</v>
      </c>
      <c r="B291" s="33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52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6">
        <f t="shared" si="11"/>
        <v>0</v>
      </c>
      <c r="W291" s="27">
        <f t="shared" si="12"/>
        <v>0</v>
      </c>
      <c r="X291" s="9"/>
    </row>
    <row r="292" spans="1:24">
      <c r="A292" s="10" t="s">
        <v>354</v>
      </c>
      <c r="B292" s="33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52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6">
        <f t="shared" si="11"/>
        <v>0</v>
      </c>
      <c r="W292" s="27">
        <f t="shared" si="12"/>
        <v>0</v>
      </c>
      <c r="X292" s="9"/>
    </row>
    <row r="293" spans="1:24">
      <c r="A293" s="10" t="s">
        <v>355</v>
      </c>
      <c r="B293" s="33" t="s">
        <v>60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52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26">
        <f t="shared" si="11"/>
        <v>0</v>
      </c>
      <c r="W293" s="27">
        <f t="shared" si="12"/>
        <v>0</v>
      </c>
      <c r="X293" s="9"/>
    </row>
    <row r="294" spans="1:24">
      <c r="A294" s="10" t="s">
        <v>356</v>
      </c>
      <c r="B294" s="33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177000</v>
      </c>
      <c r="I294" s="13">
        <v>261571</v>
      </c>
      <c r="J294" s="13">
        <v>204796</v>
      </c>
      <c r="K294" s="13">
        <v>223884</v>
      </c>
      <c r="L294" s="13">
        <v>171998</v>
      </c>
      <c r="M294" s="13">
        <v>179329</v>
      </c>
      <c r="N294" s="52">
        <v>181157</v>
      </c>
      <c r="O294" s="13">
        <v>182084</v>
      </c>
      <c r="P294" s="13">
        <v>186366</v>
      </c>
      <c r="Q294" s="13">
        <v>194608</v>
      </c>
      <c r="R294" s="13">
        <v>0</v>
      </c>
      <c r="S294" s="13">
        <v>0</v>
      </c>
      <c r="T294" s="13">
        <v>0</v>
      </c>
      <c r="U294" s="13">
        <v>0</v>
      </c>
      <c r="V294" s="26">
        <f t="shared" si="11"/>
        <v>1962793</v>
      </c>
      <c r="W294" s="27">
        <f t="shared" si="12"/>
        <v>9.6083935708831548E-3</v>
      </c>
      <c r="X294" s="9"/>
    </row>
    <row r="295" spans="1:24">
      <c r="A295" s="10" t="s">
        <v>357</v>
      </c>
      <c r="B295" s="33" t="s">
        <v>55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52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6">
        <f t="shared" si="11"/>
        <v>0</v>
      </c>
      <c r="W295" s="27">
        <f t="shared" si="12"/>
        <v>0</v>
      </c>
      <c r="X295" s="9"/>
    </row>
    <row r="296" spans="1:24">
      <c r="A296" s="10" t="s">
        <v>358</v>
      </c>
      <c r="B296" s="33" t="s">
        <v>7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52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26">
        <f t="shared" si="11"/>
        <v>0</v>
      </c>
      <c r="W296" s="27">
        <f t="shared" si="12"/>
        <v>0</v>
      </c>
      <c r="X296" s="9"/>
    </row>
    <row r="297" spans="1:24">
      <c r="A297" s="10" t="s">
        <v>51</v>
      </c>
      <c r="B297" s="33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52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6">
        <f t="shared" si="11"/>
        <v>0</v>
      </c>
      <c r="W297" s="27">
        <f t="shared" si="12"/>
        <v>0</v>
      </c>
      <c r="X297" s="9"/>
    </row>
    <row r="298" spans="1:24">
      <c r="A298" s="10" t="s">
        <v>359</v>
      </c>
      <c r="B298" s="33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52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6">
        <f t="shared" si="11"/>
        <v>0</v>
      </c>
      <c r="W298" s="27">
        <f t="shared" si="12"/>
        <v>0</v>
      </c>
      <c r="X298" s="9"/>
    </row>
    <row r="299" spans="1:24">
      <c r="A299" s="10" t="s">
        <v>360</v>
      </c>
      <c r="B299" s="33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52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6">
        <f t="shared" si="11"/>
        <v>0</v>
      </c>
      <c r="W299" s="27">
        <f t="shared" si="12"/>
        <v>0</v>
      </c>
      <c r="X299" s="9"/>
    </row>
    <row r="300" spans="1:24">
      <c r="A300" s="10" t="s">
        <v>361</v>
      </c>
      <c r="B300" s="33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52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26">
        <f t="shared" si="11"/>
        <v>0</v>
      </c>
      <c r="W300" s="27">
        <f t="shared" si="12"/>
        <v>0</v>
      </c>
      <c r="X300" s="9"/>
    </row>
    <row r="301" spans="1:24">
      <c r="A301" s="10" t="s">
        <v>362</v>
      </c>
      <c r="B301" s="33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52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6">
        <f t="shared" si="11"/>
        <v>0</v>
      </c>
      <c r="W301" s="27">
        <f t="shared" si="12"/>
        <v>0</v>
      </c>
      <c r="X301" s="9"/>
    </row>
    <row r="302" spans="1:24">
      <c r="A302" s="10" t="s">
        <v>363</v>
      </c>
      <c r="B302" s="33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52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20626</v>
      </c>
      <c r="V302" s="26">
        <f t="shared" si="11"/>
        <v>20626</v>
      </c>
      <c r="W302" s="27">
        <f t="shared" si="12"/>
        <v>1.0096975370965555E-4</v>
      </c>
      <c r="X302" s="9"/>
    </row>
    <row r="303" spans="1:24">
      <c r="A303" s="10" t="s">
        <v>364</v>
      </c>
      <c r="B303" s="33" t="s">
        <v>41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52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26">
        <f t="shared" si="11"/>
        <v>0</v>
      </c>
      <c r="W303" s="27">
        <f t="shared" si="12"/>
        <v>0</v>
      </c>
      <c r="X303" s="9"/>
    </row>
    <row r="304" spans="1:24">
      <c r="A304" s="10" t="s">
        <v>365</v>
      </c>
      <c r="B304" s="33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52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6">
        <f t="shared" si="11"/>
        <v>0</v>
      </c>
      <c r="W304" s="27">
        <f t="shared" si="12"/>
        <v>0</v>
      </c>
      <c r="X304" s="9"/>
    </row>
    <row r="305" spans="1:24">
      <c r="A305" s="10" t="s">
        <v>366</v>
      </c>
      <c r="B305" s="33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52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6">
        <f t="shared" si="11"/>
        <v>0</v>
      </c>
      <c r="W305" s="27">
        <f t="shared" si="12"/>
        <v>0</v>
      </c>
      <c r="X305" s="9"/>
    </row>
    <row r="306" spans="1:24">
      <c r="A306" s="10" t="s">
        <v>367</v>
      </c>
      <c r="B306" s="33" t="s">
        <v>5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52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26">
        <f t="shared" si="11"/>
        <v>0</v>
      </c>
      <c r="W306" s="27">
        <f t="shared" si="12"/>
        <v>0</v>
      </c>
      <c r="X306" s="9"/>
    </row>
    <row r="307" spans="1:24">
      <c r="A307" s="10" t="s">
        <v>368</v>
      </c>
      <c r="B307" s="33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52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6">
        <f t="shared" si="11"/>
        <v>0</v>
      </c>
      <c r="W307" s="27">
        <f t="shared" si="12"/>
        <v>0</v>
      </c>
      <c r="X307" s="9"/>
    </row>
    <row r="308" spans="1:24">
      <c r="A308" s="10" t="s">
        <v>369</v>
      </c>
      <c r="B308" s="33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52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6">
        <f t="shared" si="11"/>
        <v>0</v>
      </c>
      <c r="W308" s="27">
        <f t="shared" si="12"/>
        <v>0</v>
      </c>
      <c r="X308" s="9"/>
    </row>
    <row r="309" spans="1:24">
      <c r="A309" s="10" t="s">
        <v>370</v>
      </c>
      <c r="B309" s="33" t="s">
        <v>67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52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6">
        <f t="shared" si="11"/>
        <v>0</v>
      </c>
      <c r="W309" s="27">
        <f t="shared" si="12"/>
        <v>0</v>
      </c>
      <c r="X309" s="9"/>
    </row>
    <row r="310" spans="1:24">
      <c r="A310" s="10" t="s">
        <v>371</v>
      </c>
      <c r="B310" s="33" t="s">
        <v>8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52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6">
        <f t="shared" si="11"/>
        <v>0</v>
      </c>
      <c r="W310" s="27">
        <f t="shared" si="12"/>
        <v>0</v>
      </c>
      <c r="X310" s="9"/>
    </row>
    <row r="311" spans="1:24">
      <c r="A311" s="10" t="s">
        <v>372</v>
      </c>
      <c r="B311" s="33" t="s">
        <v>8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52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26">
        <f t="shared" si="11"/>
        <v>0</v>
      </c>
      <c r="W311" s="27">
        <f t="shared" si="12"/>
        <v>0</v>
      </c>
      <c r="X311" s="9"/>
    </row>
    <row r="312" spans="1:24">
      <c r="A312" s="10" t="s">
        <v>373</v>
      </c>
      <c r="B312" s="33" t="s">
        <v>12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52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26">
        <f t="shared" si="11"/>
        <v>0</v>
      </c>
      <c r="W312" s="27">
        <f t="shared" si="12"/>
        <v>0</v>
      </c>
      <c r="X312" s="9"/>
    </row>
    <row r="313" spans="1:24">
      <c r="A313" s="10" t="s">
        <v>374</v>
      </c>
      <c r="B313" s="33" t="s">
        <v>17</v>
      </c>
      <c r="C313" s="13">
        <v>1030068</v>
      </c>
      <c r="D313" s="13">
        <v>1152279</v>
      </c>
      <c r="E313" s="13">
        <v>1221778</v>
      </c>
      <c r="F313" s="13">
        <v>1268215</v>
      </c>
      <c r="G313" s="13">
        <v>1261605</v>
      </c>
      <c r="H313" s="13">
        <v>1287176</v>
      </c>
      <c r="I313" s="13">
        <v>1421828</v>
      </c>
      <c r="J313" s="13">
        <v>1458344</v>
      </c>
      <c r="K313" s="13">
        <v>1475900</v>
      </c>
      <c r="L313" s="13">
        <v>1512125</v>
      </c>
      <c r="M313" s="13">
        <v>1542060</v>
      </c>
      <c r="N313" s="52">
        <v>1540558</v>
      </c>
      <c r="O313" s="13">
        <v>1632741</v>
      </c>
      <c r="P313" s="13">
        <v>1823981</v>
      </c>
      <c r="Q313" s="13">
        <v>1865979</v>
      </c>
      <c r="R313" s="13">
        <v>1871688</v>
      </c>
      <c r="S313" s="13">
        <v>1874597</v>
      </c>
      <c r="T313" s="13">
        <v>1937754</v>
      </c>
      <c r="U313" s="13">
        <v>2117817</v>
      </c>
      <c r="V313" s="26">
        <f t="shared" si="11"/>
        <v>29296493</v>
      </c>
      <c r="W313" s="27">
        <f t="shared" si="12"/>
        <v>0.1434141221160985</v>
      </c>
      <c r="X313" s="9"/>
    </row>
    <row r="314" spans="1:24">
      <c r="A314" s="10" t="s">
        <v>375</v>
      </c>
      <c r="B314" s="33" t="s">
        <v>63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52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6">
        <f t="shared" si="11"/>
        <v>0</v>
      </c>
      <c r="W314" s="27">
        <f t="shared" si="12"/>
        <v>0</v>
      </c>
      <c r="X314" s="9"/>
    </row>
    <row r="315" spans="1:24">
      <c r="A315" s="10" t="s">
        <v>376</v>
      </c>
      <c r="B315" s="33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52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6">
        <f t="shared" si="11"/>
        <v>0</v>
      </c>
      <c r="W315" s="27">
        <f t="shared" si="12"/>
        <v>0</v>
      </c>
      <c r="X315" s="9"/>
    </row>
    <row r="316" spans="1:24">
      <c r="A316" s="10" t="s">
        <v>377</v>
      </c>
      <c r="B316" s="33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52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6">
        <f t="shared" si="11"/>
        <v>0</v>
      </c>
      <c r="W316" s="27">
        <f t="shared" si="12"/>
        <v>0</v>
      </c>
      <c r="X316" s="9"/>
    </row>
    <row r="317" spans="1:24">
      <c r="A317" s="10" t="s">
        <v>378</v>
      </c>
      <c r="B317" s="33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52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6">
        <f t="shared" si="11"/>
        <v>0</v>
      </c>
      <c r="W317" s="27">
        <f t="shared" si="12"/>
        <v>0</v>
      </c>
      <c r="X317" s="9"/>
    </row>
    <row r="318" spans="1:24">
      <c r="A318" s="10" t="s">
        <v>379</v>
      </c>
      <c r="B318" s="33" t="s">
        <v>29</v>
      </c>
      <c r="C318" s="13">
        <v>0</v>
      </c>
      <c r="D318" s="13">
        <v>0</v>
      </c>
      <c r="E318" s="13">
        <v>568820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52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26">
        <f t="shared" si="11"/>
        <v>568820</v>
      </c>
      <c r="W318" s="27">
        <f t="shared" si="12"/>
        <v>2.7845251287271534E-3</v>
      </c>
      <c r="X318" s="9"/>
    </row>
    <row r="319" spans="1:24">
      <c r="A319" s="10" t="s">
        <v>380</v>
      </c>
      <c r="B319" s="33" t="s">
        <v>8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52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26">
        <f t="shared" si="11"/>
        <v>0</v>
      </c>
      <c r="W319" s="27">
        <f t="shared" si="12"/>
        <v>0</v>
      </c>
      <c r="X319" s="9"/>
    </row>
    <row r="320" spans="1:24">
      <c r="A320" s="10" t="s">
        <v>381</v>
      </c>
      <c r="B320" s="33" t="s">
        <v>54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26566</v>
      </c>
      <c r="L320" s="13">
        <v>0</v>
      </c>
      <c r="M320" s="13">
        <v>0</v>
      </c>
      <c r="N320" s="52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26">
        <f t="shared" si="11"/>
        <v>26566</v>
      </c>
      <c r="W320" s="27">
        <f t="shared" si="12"/>
        <v>1.3004763294146752E-4</v>
      </c>
      <c r="X320" s="9"/>
    </row>
    <row r="321" spans="1:24">
      <c r="A321" s="10" t="s">
        <v>382</v>
      </c>
      <c r="B321" s="33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52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6">
        <f t="shared" si="11"/>
        <v>0</v>
      </c>
      <c r="W321" s="27">
        <f t="shared" si="12"/>
        <v>0</v>
      </c>
      <c r="X321" s="9"/>
    </row>
    <row r="322" spans="1:24">
      <c r="A322" s="10" t="s">
        <v>383</v>
      </c>
      <c r="B322" s="33" t="s">
        <v>8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52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6">
        <f t="shared" si="11"/>
        <v>0</v>
      </c>
      <c r="W322" s="27">
        <f t="shared" si="12"/>
        <v>0</v>
      </c>
      <c r="X322" s="9"/>
    </row>
    <row r="323" spans="1:24">
      <c r="A323" s="10" t="s">
        <v>384</v>
      </c>
      <c r="B323" s="33" t="s">
        <v>30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52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6">
        <f t="shared" si="11"/>
        <v>0</v>
      </c>
      <c r="W323" s="27">
        <f t="shared" si="12"/>
        <v>0</v>
      </c>
      <c r="X323" s="9"/>
    </row>
    <row r="324" spans="1:24">
      <c r="A324" s="10" t="s">
        <v>385</v>
      </c>
      <c r="B324" s="33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52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6">
        <f t="shared" si="11"/>
        <v>0</v>
      </c>
      <c r="W324" s="27">
        <f t="shared" si="12"/>
        <v>0</v>
      </c>
      <c r="X324" s="9"/>
    </row>
    <row r="325" spans="1:24">
      <c r="A325" s="10" t="s">
        <v>386</v>
      </c>
      <c r="B325" s="33" t="s">
        <v>65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52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26">
        <f t="shared" ref="V325:V388" si="13">SUM(C325:U325)</f>
        <v>0</v>
      </c>
      <c r="W325" s="27">
        <f t="shared" ref="W325:W388" si="14">(V325/V$417)</f>
        <v>0</v>
      </c>
      <c r="X325" s="9"/>
    </row>
    <row r="326" spans="1:24">
      <c r="A326" s="10" t="s">
        <v>387</v>
      </c>
      <c r="B326" s="33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52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26">
        <f t="shared" si="13"/>
        <v>0</v>
      </c>
      <c r="W326" s="27">
        <f t="shared" si="14"/>
        <v>0</v>
      </c>
      <c r="X326" s="9"/>
    </row>
    <row r="327" spans="1:24">
      <c r="A327" s="10" t="s">
        <v>388</v>
      </c>
      <c r="B327" s="33" t="s">
        <v>23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52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6">
        <f t="shared" si="13"/>
        <v>0</v>
      </c>
      <c r="W327" s="27">
        <f t="shared" si="14"/>
        <v>0</v>
      </c>
      <c r="X327" s="9"/>
    </row>
    <row r="328" spans="1:24">
      <c r="A328" s="10" t="s">
        <v>389</v>
      </c>
      <c r="B328" s="33" t="s">
        <v>57</v>
      </c>
      <c r="C328" s="13">
        <v>300000</v>
      </c>
      <c r="D328" s="13">
        <v>300000</v>
      </c>
      <c r="E328" s="13">
        <v>300000</v>
      </c>
      <c r="F328" s="13">
        <v>300000</v>
      </c>
      <c r="G328" s="13">
        <v>300000</v>
      </c>
      <c r="H328" s="13">
        <v>300000</v>
      </c>
      <c r="I328" s="13">
        <v>300000</v>
      </c>
      <c r="J328" s="13">
        <v>300000</v>
      </c>
      <c r="K328" s="13">
        <v>300000</v>
      </c>
      <c r="L328" s="13">
        <v>300000</v>
      </c>
      <c r="M328" s="13">
        <v>300000</v>
      </c>
      <c r="N328" s="52">
        <v>300000</v>
      </c>
      <c r="O328" s="13">
        <v>0</v>
      </c>
      <c r="P328" s="13">
        <v>300000</v>
      </c>
      <c r="Q328" s="13">
        <v>300000</v>
      </c>
      <c r="R328" s="13">
        <v>383675</v>
      </c>
      <c r="S328" s="13">
        <v>438252</v>
      </c>
      <c r="T328" s="13">
        <v>455060</v>
      </c>
      <c r="U328" s="13">
        <v>457322</v>
      </c>
      <c r="V328" s="26">
        <f t="shared" si="13"/>
        <v>5934309</v>
      </c>
      <c r="W328" s="27">
        <f t="shared" si="14"/>
        <v>2.9050020273780289E-2</v>
      </c>
      <c r="X328" s="9"/>
    </row>
    <row r="329" spans="1:24">
      <c r="A329" s="10" t="s">
        <v>390</v>
      </c>
      <c r="B329" s="33" t="s">
        <v>10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52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26">
        <f t="shared" si="13"/>
        <v>0</v>
      </c>
      <c r="W329" s="27">
        <f t="shared" si="14"/>
        <v>0</v>
      </c>
      <c r="X329" s="9"/>
    </row>
    <row r="330" spans="1:24">
      <c r="A330" s="10" t="s">
        <v>391</v>
      </c>
      <c r="B330" s="33" t="s">
        <v>20</v>
      </c>
      <c r="C330" s="13">
        <v>0</v>
      </c>
      <c r="D330" s="13">
        <v>0</v>
      </c>
      <c r="E330" s="13">
        <v>0</v>
      </c>
      <c r="F330" s="13"/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52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26">
        <f t="shared" si="13"/>
        <v>0</v>
      </c>
      <c r="W330" s="27">
        <f t="shared" si="14"/>
        <v>0</v>
      </c>
      <c r="X330" s="9"/>
    </row>
    <row r="331" spans="1:24">
      <c r="A331" s="10" t="s">
        <v>392</v>
      </c>
      <c r="B331" s="33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52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6">
        <f t="shared" si="13"/>
        <v>0</v>
      </c>
      <c r="W331" s="27">
        <f t="shared" si="14"/>
        <v>0</v>
      </c>
      <c r="X331" s="9"/>
    </row>
    <row r="332" spans="1:24">
      <c r="A332" s="10" t="s">
        <v>393</v>
      </c>
      <c r="B332" s="33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52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6">
        <f t="shared" si="13"/>
        <v>0</v>
      </c>
      <c r="W332" s="27">
        <f t="shared" si="14"/>
        <v>0</v>
      </c>
      <c r="X332" s="9"/>
    </row>
    <row r="333" spans="1:24">
      <c r="A333" s="10" t="s">
        <v>394</v>
      </c>
      <c r="B333" s="33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52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6">
        <f t="shared" si="13"/>
        <v>0</v>
      </c>
      <c r="W333" s="27">
        <f t="shared" si="14"/>
        <v>0</v>
      </c>
      <c r="X333" s="9"/>
    </row>
    <row r="334" spans="1:24">
      <c r="A334" s="10" t="s">
        <v>395</v>
      </c>
      <c r="B334" s="33" t="s">
        <v>53</v>
      </c>
      <c r="C334" s="13">
        <v>4567</v>
      </c>
      <c r="D334" s="13">
        <v>4259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52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6">
        <f t="shared" si="13"/>
        <v>8826</v>
      </c>
      <c r="W334" s="27">
        <f t="shared" si="14"/>
        <v>4.3205616515146894E-5</v>
      </c>
      <c r="X334" s="9"/>
    </row>
    <row r="335" spans="1:24">
      <c r="A335" s="10" t="s">
        <v>396</v>
      </c>
      <c r="B335" s="33" t="s">
        <v>51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52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26">
        <f t="shared" si="13"/>
        <v>0</v>
      </c>
      <c r="W335" s="27">
        <f t="shared" si="14"/>
        <v>0</v>
      </c>
      <c r="X335" s="9"/>
    </row>
    <row r="336" spans="1:24">
      <c r="A336" s="10" t="s">
        <v>397</v>
      </c>
      <c r="B336" s="33" t="s">
        <v>7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52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6">
        <f t="shared" si="13"/>
        <v>0</v>
      </c>
      <c r="W336" s="27">
        <f t="shared" si="14"/>
        <v>0</v>
      </c>
      <c r="X336" s="9"/>
    </row>
    <row r="337" spans="1:24">
      <c r="A337" s="10" t="s">
        <v>398</v>
      </c>
      <c r="B337" s="33" t="s">
        <v>51</v>
      </c>
      <c r="C337" s="13">
        <v>63346</v>
      </c>
      <c r="D337" s="13">
        <v>728</v>
      </c>
      <c r="E337" s="13">
        <v>11221</v>
      </c>
      <c r="F337" s="13">
        <v>17387</v>
      </c>
      <c r="G337" s="13">
        <v>50225</v>
      </c>
      <c r="H337" s="13">
        <v>218737</v>
      </c>
      <c r="I337" s="13">
        <v>318367</v>
      </c>
      <c r="J337" s="13">
        <v>369439</v>
      </c>
      <c r="K337" s="13">
        <v>449737</v>
      </c>
      <c r="L337" s="13">
        <v>524075</v>
      </c>
      <c r="M337" s="13">
        <v>537474</v>
      </c>
      <c r="N337" s="52">
        <v>579051</v>
      </c>
      <c r="O337" s="13">
        <v>450578</v>
      </c>
      <c r="P337" s="13">
        <v>442129</v>
      </c>
      <c r="Q337" s="13">
        <v>675584</v>
      </c>
      <c r="R337" s="13">
        <v>794615</v>
      </c>
      <c r="S337" s="13">
        <v>869575</v>
      </c>
      <c r="T337" s="13">
        <v>905830</v>
      </c>
      <c r="U337" s="13">
        <v>1075861</v>
      </c>
      <c r="V337" s="26">
        <f t="shared" si="13"/>
        <v>8353959</v>
      </c>
      <c r="W337" s="27">
        <f t="shared" si="14"/>
        <v>4.0894850321466128E-2</v>
      </c>
      <c r="X337" s="9"/>
    </row>
    <row r="338" spans="1:24">
      <c r="A338" s="10" t="s">
        <v>399</v>
      </c>
      <c r="B338" s="33" t="s">
        <v>53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52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78638</v>
      </c>
      <c r="U338" s="13">
        <v>80539</v>
      </c>
      <c r="V338" s="26">
        <f t="shared" si="13"/>
        <v>159177</v>
      </c>
      <c r="W338" s="27">
        <f t="shared" si="14"/>
        <v>7.7921373442460203E-4</v>
      </c>
      <c r="X338" s="9"/>
    </row>
    <row r="339" spans="1:24">
      <c r="A339" s="10" t="s">
        <v>400</v>
      </c>
      <c r="B339" s="33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52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6">
        <f t="shared" si="13"/>
        <v>0</v>
      </c>
      <c r="W339" s="27">
        <f t="shared" si="14"/>
        <v>0</v>
      </c>
      <c r="X339" s="9"/>
    </row>
    <row r="340" spans="1:24">
      <c r="A340" s="10" t="s">
        <v>401</v>
      </c>
      <c r="B340" s="33" t="s">
        <v>60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52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26">
        <f t="shared" si="13"/>
        <v>0</v>
      </c>
      <c r="W340" s="27">
        <f t="shared" si="14"/>
        <v>0</v>
      </c>
      <c r="X340" s="9"/>
    </row>
    <row r="341" spans="1:24">
      <c r="A341" s="10" t="s">
        <v>402</v>
      </c>
      <c r="B341" s="33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52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6">
        <f t="shared" si="13"/>
        <v>0</v>
      </c>
      <c r="W341" s="27">
        <f t="shared" si="14"/>
        <v>0</v>
      </c>
      <c r="X341" s="9"/>
    </row>
    <row r="342" spans="1:24">
      <c r="A342" s="10" t="s">
        <v>59</v>
      </c>
      <c r="B342" s="33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52">
        <v>0</v>
      </c>
      <c r="O342" s="13">
        <v>0</v>
      </c>
      <c r="P342" s="13">
        <v>1113979</v>
      </c>
      <c r="Q342" s="13">
        <v>1156947</v>
      </c>
      <c r="R342" s="13">
        <v>1011063</v>
      </c>
      <c r="S342" s="13">
        <v>702988</v>
      </c>
      <c r="T342" s="13">
        <v>826426</v>
      </c>
      <c r="U342" s="13">
        <v>890040</v>
      </c>
      <c r="V342" s="26">
        <f t="shared" si="13"/>
        <v>5701443</v>
      </c>
      <c r="W342" s="27">
        <f t="shared" si="14"/>
        <v>2.7910079293107709E-2</v>
      </c>
      <c r="X342" s="9"/>
    </row>
    <row r="343" spans="1:24">
      <c r="A343" s="10" t="s">
        <v>403</v>
      </c>
      <c r="B343" s="33" t="s">
        <v>7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52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6">
        <f t="shared" si="13"/>
        <v>0</v>
      </c>
      <c r="W343" s="27">
        <f t="shared" si="14"/>
        <v>0</v>
      </c>
      <c r="X343" s="9"/>
    </row>
    <row r="344" spans="1:24">
      <c r="A344" s="10" t="s">
        <v>404</v>
      </c>
      <c r="B344" s="33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52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6">
        <f t="shared" si="13"/>
        <v>0</v>
      </c>
      <c r="W344" s="27">
        <f t="shared" si="14"/>
        <v>0</v>
      </c>
      <c r="X344" s="9"/>
    </row>
    <row r="345" spans="1:24">
      <c r="A345" s="10" t="s">
        <v>405</v>
      </c>
      <c r="B345" s="33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52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6">
        <f t="shared" si="13"/>
        <v>0</v>
      </c>
      <c r="W345" s="27">
        <f t="shared" si="14"/>
        <v>0</v>
      </c>
      <c r="X345" s="9"/>
    </row>
    <row r="346" spans="1:24">
      <c r="A346" s="10" t="s">
        <v>406</v>
      </c>
      <c r="B346" s="33" t="s">
        <v>28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52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26">
        <f t="shared" si="13"/>
        <v>0</v>
      </c>
      <c r="W346" s="27">
        <f t="shared" si="14"/>
        <v>0</v>
      </c>
      <c r="X346" s="9"/>
    </row>
    <row r="347" spans="1:24">
      <c r="A347" s="10" t="s">
        <v>60</v>
      </c>
      <c r="B347" s="33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52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6">
        <f t="shared" si="13"/>
        <v>0</v>
      </c>
      <c r="W347" s="27">
        <f t="shared" si="14"/>
        <v>0</v>
      </c>
      <c r="X347" s="9"/>
    </row>
    <row r="348" spans="1:24">
      <c r="A348" s="10" t="s">
        <v>407</v>
      </c>
      <c r="B348" s="33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52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6">
        <f t="shared" si="13"/>
        <v>0</v>
      </c>
      <c r="W348" s="27">
        <f t="shared" si="14"/>
        <v>0</v>
      </c>
      <c r="X348" s="9"/>
    </row>
    <row r="349" spans="1:24">
      <c r="A349" s="10" t="s">
        <v>408</v>
      </c>
      <c r="B349" s="33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52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6">
        <f t="shared" si="13"/>
        <v>0</v>
      </c>
      <c r="W349" s="27">
        <f t="shared" si="14"/>
        <v>0</v>
      </c>
      <c r="X349" s="9"/>
    </row>
    <row r="350" spans="1:24">
      <c r="A350" s="10" t="s">
        <v>409</v>
      </c>
      <c r="B350" s="33" t="s">
        <v>32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52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6">
        <f t="shared" si="13"/>
        <v>0</v>
      </c>
      <c r="W350" s="27">
        <f t="shared" si="14"/>
        <v>0</v>
      </c>
      <c r="X350" s="9"/>
    </row>
    <row r="351" spans="1:24">
      <c r="A351" s="10" t="s">
        <v>410</v>
      </c>
      <c r="B351" s="33" t="s">
        <v>66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52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31545</v>
      </c>
      <c r="T351" s="13">
        <v>0</v>
      </c>
      <c r="U351" s="13">
        <v>0</v>
      </c>
      <c r="V351" s="26">
        <f t="shared" si="13"/>
        <v>31545</v>
      </c>
      <c r="W351" s="27">
        <f t="shared" si="14"/>
        <v>1.5442116167803182E-4</v>
      </c>
      <c r="X351" s="9"/>
    </row>
    <row r="352" spans="1:24">
      <c r="A352" s="10" t="s">
        <v>411</v>
      </c>
      <c r="B352" s="33" t="s">
        <v>51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52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6">
        <f t="shared" si="13"/>
        <v>0</v>
      </c>
      <c r="W352" s="27">
        <f t="shared" si="14"/>
        <v>0</v>
      </c>
      <c r="X352" s="9"/>
    </row>
    <row r="353" spans="1:24">
      <c r="A353" s="10" t="s">
        <v>412</v>
      </c>
      <c r="B353" s="33" t="s">
        <v>65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52">
        <v>0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26">
        <f t="shared" si="13"/>
        <v>0</v>
      </c>
      <c r="W353" s="27">
        <f t="shared" si="14"/>
        <v>0</v>
      </c>
      <c r="X353" s="9"/>
    </row>
    <row r="354" spans="1:24">
      <c r="A354" s="10" t="s">
        <v>413</v>
      </c>
      <c r="B354" s="33" t="s">
        <v>44</v>
      </c>
      <c r="C354" s="13">
        <v>0</v>
      </c>
      <c r="D354" s="13">
        <v>0</v>
      </c>
      <c r="E354" s="13">
        <v>138566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52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6">
        <f t="shared" si="13"/>
        <v>138566</v>
      </c>
      <c r="W354" s="27">
        <f t="shared" si="14"/>
        <v>6.7831740970290561E-4</v>
      </c>
      <c r="X354" s="9"/>
    </row>
    <row r="355" spans="1:24">
      <c r="A355" s="10" t="s">
        <v>414</v>
      </c>
      <c r="B355" s="33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52">
        <v>0</v>
      </c>
      <c r="O355" s="13">
        <v>0</v>
      </c>
      <c r="P355" s="13">
        <v>0</v>
      </c>
      <c r="Q355" s="13">
        <v>1549</v>
      </c>
      <c r="R355" s="13">
        <v>0</v>
      </c>
      <c r="S355" s="13">
        <v>0</v>
      </c>
      <c r="T355" s="13">
        <v>0</v>
      </c>
      <c r="U355" s="13">
        <v>0</v>
      </c>
      <c r="V355" s="26">
        <f t="shared" si="13"/>
        <v>1549</v>
      </c>
      <c r="W355" s="27">
        <f t="shared" si="14"/>
        <v>7.5827668232452458E-6</v>
      </c>
      <c r="X355" s="9"/>
    </row>
    <row r="356" spans="1:24">
      <c r="A356" s="10" t="s">
        <v>415</v>
      </c>
      <c r="B356" s="33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52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6">
        <f t="shared" si="13"/>
        <v>0</v>
      </c>
      <c r="W356" s="27">
        <f t="shared" si="14"/>
        <v>0</v>
      </c>
      <c r="X356" s="9"/>
    </row>
    <row r="357" spans="1:24">
      <c r="A357" s="10" t="s">
        <v>416</v>
      </c>
      <c r="B357" s="33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52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6">
        <f t="shared" si="13"/>
        <v>0</v>
      </c>
      <c r="W357" s="27">
        <f t="shared" si="14"/>
        <v>0</v>
      </c>
      <c r="X357" s="9"/>
    </row>
    <row r="358" spans="1:24">
      <c r="A358" s="10" t="s">
        <v>417</v>
      </c>
      <c r="B358" s="33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52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6">
        <f t="shared" si="13"/>
        <v>0</v>
      </c>
      <c r="W358" s="27">
        <f t="shared" si="14"/>
        <v>0</v>
      </c>
      <c r="X358" s="9"/>
    </row>
    <row r="359" spans="1:24">
      <c r="A359" s="10" t="s">
        <v>418</v>
      </c>
      <c r="B359" s="33" t="s">
        <v>56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52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0</v>
      </c>
      <c r="V359" s="26">
        <f t="shared" si="13"/>
        <v>0</v>
      </c>
      <c r="W359" s="27">
        <f t="shared" si="14"/>
        <v>0</v>
      </c>
      <c r="X359" s="9"/>
    </row>
    <row r="360" spans="1:24">
      <c r="A360" s="10" t="s">
        <v>419</v>
      </c>
      <c r="B360" s="33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52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6">
        <f t="shared" si="13"/>
        <v>0</v>
      </c>
      <c r="W360" s="27">
        <f t="shared" si="14"/>
        <v>0</v>
      </c>
      <c r="X360" s="9"/>
    </row>
    <row r="361" spans="1:24">
      <c r="A361" s="10" t="s">
        <v>420</v>
      </c>
      <c r="B361" s="33" t="s">
        <v>50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52">
        <v>0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26">
        <f t="shared" si="13"/>
        <v>0</v>
      </c>
      <c r="W361" s="27">
        <f t="shared" si="14"/>
        <v>0</v>
      </c>
      <c r="X361" s="9"/>
    </row>
    <row r="362" spans="1:24">
      <c r="A362" s="10" t="s">
        <v>421</v>
      </c>
      <c r="B362" s="33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52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6">
        <f t="shared" si="13"/>
        <v>0</v>
      </c>
      <c r="W362" s="27">
        <f t="shared" si="14"/>
        <v>0</v>
      </c>
      <c r="X362" s="9"/>
    </row>
    <row r="363" spans="1:24">
      <c r="A363" s="10" t="s">
        <v>422</v>
      </c>
      <c r="B363" s="33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52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6">
        <f t="shared" si="13"/>
        <v>0</v>
      </c>
      <c r="W363" s="27">
        <f t="shared" si="14"/>
        <v>0</v>
      </c>
      <c r="X363" s="9"/>
    </row>
    <row r="364" spans="1:24">
      <c r="A364" s="10" t="s">
        <v>423</v>
      </c>
      <c r="B364" s="33" t="s">
        <v>66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52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6">
        <f t="shared" si="13"/>
        <v>0</v>
      </c>
      <c r="W364" s="27">
        <f t="shared" si="14"/>
        <v>0</v>
      </c>
      <c r="X364" s="9"/>
    </row>
    <row r="365" spans="1:24">
      <c r="A365" s="10" t="s">
        <v>424</v>
      </c>
      <c r="B365" s="33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52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6">
        <f t="shared" si="13"/>
        <v>0</v>
      </c>
      <c r="W365" s="27">
        <f t="shared" si="14"/>
        <v>0</v>
      </c>
      <c r="X365" s="9"/>
    </row>
    <row r="366" spans="1:24">
      <c r="A366" s="10" t="s">
        <v>425</v>
      </c>
      <c r="B366" s="33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52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26">
        <f t="shared" si="13"/>
        <v>0</v>
      </c>
      <c r="W366" s="27">
        <f t="shared" si="14"/>
        <v>0</v>
      </c>
      <c r="X366" s="9"/>
    </row>
    <row r="367" spans="1:24">
      <c r="A367" s="10" t="s">
        <v>426</v>
      </c>
      <c r="B367" s="33" t="s">
        <v>6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52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6">
        <f t="shared" si="13"/>
        <v>0</v>
      </c>
      <c r="W367" s="27">
        <f t="shared" si="14"/>
        <v>0</v>
      </c>
      <c r="X367" s="9"/>
    </row>
    <row r="368" spans="1:24">
      <c r="A368" s="10" t="s">
        <v>427</v>
      </c>
      <c r="B368" s="33" t="s">
        <v>43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52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26">
        <f t="shared" si="13"/>
        <v>0</v>
      </c>
      <c r="W368" s="27">
        <f t="shared" si="14"/>
        <v>0</v>
      </c>
      <c r="X368" s="9"/>
    </row>
    <row r="369" spans="1:24">
      <c r="A369" s="10" t="s">
        <v>428</v>
      </c>
      <c r="B369" s="33" t="s">
        <v>44</v>
      </c>
      <c r="C369" s="13">
        <v>0</v>
      </c>
      <c r="D369" s="13">
        <v>0</v>
      </c>
      <c r="E369" s="13">
        <v>0</v>
      </c>
      <c r="F369" s="13">
        <v>563096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52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6">
        <f t="shared" si="13"/>
        <v>563096</v>
      </c>
      <c r="W369" s="27">
        <f t="shared" si="14"/>
        <v>2.7565046269219526E-3</v>
      </c>
      <c r="X369" s="9"/>
    </row>
    <row r="370" spans="1:24">
      <c r="A370" s="10" t="s">
        <v>429</v>
      </c>
      <c r="B370" s="33" t="s">
        <v>8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52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26">
        <f t="shared" si="13"/>
        <v>0</v>
      </c>
      <c r="W370" s="27">
        <f t="shared" si="14"/>
        <v>0</v>
      </c>
      <c r="X370" s="9"/>
    </row>
    <row r="371" spans="1:24">
      <c r="A371" s="10" t="s">
        <v>430</v>
      </c>
      <c r="B371" s="33" t="s">
        <v>44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52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26">
        <f t="shared" si="13"/>
        <v>0</v>
      </c>
      <c r="W371" s="27">
        <f t="shared" si="14"/>
        <v>0</v>
      </c>
      <c r="X371" s="9"/>
    </row>
    <row r="372" spans="1:24">
      <c r="A372" s="10" t="s">
        <v>431</v>
      </c>
      <c r="B372" s="33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52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6">
        <f t="shared" si="13"/>
        <v>0</v>
      </c>
      <c r="W372" s="27">
        <f t="shared" si="14"/>
        <v>0</v>
      </c>
      <c r="X372" s="9"/>
    </row>
    <row r="373" spans="1:24">
      <c r="A373" s="10" t="s">
        <v>432</v>
      </c>
      <c r="B373" s="33" t="s">
        <v>37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52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26">
        <f t="shared" si="13"/>
        <v>0</v>
      </c>
      <c r="W373" s="27">
        <f t="shared" si="14"/>
        <v>0</v>
      </c>
      <c r="X373" s="9"/>
    </row>
    <row r="374" spans="1:24">
      <c r="A374" s="10" t="s">
        <v>433</v>
      </c>
      <c r="B374" s="33" t="s">
        <v>8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52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26">
        <f t="shared" si="13"/>
        <v>0</v>
      </c>
      <c r="W374" s="27">
        <f t="shared" si="14"/>
        <v>0</v>
      </c>
      <c r="X374" s="9"/>
    </row>
    <row r="375" spans="1:24">
      <c r="A375" s="10" t="s">
        <v>434</v>
      </c>
      <c r="B375" s="33" t="s">
        <v>29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52">
        <v>0</v>
      </c>
      <c r="O375" s="13">
        <v>0</v>
      </c>
      <c r="P375" s="13">
        <v>0</v>
      </c>
      <c r="Q375" s="13">
        <v>4636</v>
      </c>
      <c r="R375" s="13">
        <v>63863</v>
      </c>
      <c r="S375" s="13">
        <v>137253</v>
      </c>
      <c r="T375" s="13">
        <v>338379</v>
      </c>
      <c r="U375" s="13">
        <v>326727</v>
      </c>
      <c r="V375" s="26">
        <f t="shared" si="13"/>
        <v>870858</v>
      </c>
      <c r="W375" s="27">
        <f t="shared" si="14"/>
        <v>4.2630814397402895E-3</v>
      </c>
      <c r="X375" s="9"/>
    </row>
    <row r="376" spans="1:24">
      <c r="A376" s="10" t="s">
        <v>435</v>
      </c>
      <c r="B376" s="33" t="s">
        <v>53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52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6">
        <f t="shared" si="13"/>
        <v>0</v>
      </c>
      <c r="W376" s="27">
        <f t="shared" si="14"/>
        <v>0</v>
      </c>
      <c r="X376" s="9"/>
    </row>
    <row r="377" spans="1:24">
      <c r="A377" s="10" t="s">
        <v>436</v>
      </c>
      <c r="B377" s="33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52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26">
        <f t="shared" si="13"/>
        <v>0</v>
      </c>
      <c r="W377" s="27">
        <f t="shared" si="14"/>
        <v>0</v>
      </c>
      <c r="X377" s="9"/>
    </row>
    <row r="378" spans="1:24">
      <c r="A378" s="10" t="s">
        <v>437</v>
      </c>
      <c r="B378" s="33" t="s">
        <v>29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52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26">
        <f t="shared" si="13"/>
        <v>0</v>
      </c>
      <c r="W378" s="27">
        <f t="shared" si="14"/>
        <v>0</v>
      </c>
      <c r="X378" s="9"/>
    </row>
    <row r="379" spans="1:24">
      <c r="A379" s="10" t="s">
        <v>438</v>
      </c>
      <c r="B379" s="33" t="s">
        <v>51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52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6">
        <f t="shared" si="13"/>
        <v>0</v>
      </c>
      <c r="W379" s="27">
        <f t="shared" si="14"/>
        <v>0</v>
      </c>
      <c r="X379" s="9"/>
    </row>
    <row r="380" spans="1:24">
      <c r="A380" s="10" t="s">
        <v>439</v>
      </c>
      <c r="B380" s="33" t="s">
        <v>7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52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26">
        <f t="shared" si="13"/>
        <v>0</v>
      </c>
      <c r="W380" s="27">
        <f t="shared" si="14"/>
        <v>0</v>
      </c>
      <c r="X380" s="9"/>
    </row>
    <row r="381" spans="1:24">
      <c r="A381" s="10" t="s">
        <v>440</v>
      </c>
      <c r="B381" s="33" t="s">
        <v>53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52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6">
        <f t="shared" si="13"/>
        <v>0</v>
      </c>
      <c r="W381" s="27">
        <f t="shared" si="14"/>
        <v>0</v>
      </c>
      <c r="X381" s="9"/>
    </row>
    <row r="382" spans="1:24">
      <c r="A382" s="10" t="s">
        <v>441</v>
      </c>
      <c r="B382" s="33" t="s">
        <v>21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52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6">
        <f t="shared" si="13"/>
        <v>0</v>
      </c>
      <c r="W382" s="27">
        <f t="shared" si="14"/>
        <v>0</v>
      </c>
      <c r="X382" s="9"/>
    </row>
    <row r="383" spans="1:24">
      <c r="A383" s="10" t="s">
        <v>442</v>
      </c>
      <c r="B383" s="33" t="s">
        <v>35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52">
        <v>0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26">
        <f t="shared" si="13"/>
        <v>0</v>
      </c>
      <c r="W383" s="27">
        <f t="shared" si="14"/>
        <v>0</v>
      </c>
      <c r="X383" s="9"/>
    </row>
    <row r="384" spans="1:24">
      <c r="A384" s="10" t="s">
        <v>443</v>
      </c>
      <c r="B384" s="33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  <c r="M384" s="13">
        <v>0</v>
      </c>
      <c r="N384" s="52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26">
        <f t="shared" si="13"/>
        <v>0</v>
      </c>
      <c r="W384" s="27">
        <f t="shared" si="14"/>
        <v>0</v>
      </c>
      <c r="X384" s="9"/>
    </row>
    <row r="385" spans="1:24">
      <c r="A385" s="10" t="s">
        <v>444</v>
      </c>
      <c r="B385" s="33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355344</v>
      </c>
      <c r="M385" s="13">
        <v>422956</v>
      </c>
      <c r="N385" s="52">
        <v>435145</v>
      </c>
      <c r="O385" s="13">
        <v>465547</v>
      </c>
      <c r="P385" s="13">
        <v>467589</v>
      </c>
      <c r="Q385" s="13">
        <v>45417</v>
      </c>
      <c r="R385" s="13">
        <v>65957</v>
      </c>
      <c r="S385" s="13">
        <v>65135</v>
      </c>
      <c r="T385" s="13">
        <v>87786</v>
      </c>
      <c r="U385" s="13">
        <v>85909</v>
      </c>
      <c r="V385" s="26">
        <f t="shared" si="13"/>
        <v>2496785</v>
      </c>
      <c r="W385" s="27">
        <f t="shared" si="14"/>
        <v>1.2222426380100956E-2</v>
      </c>
      <c r="X385" s="9"/>
    </row>
    <row r="386" spans="1:24">
      <c r="A386" s="10" t="s">
        <v>445</v>
      </c>
      <c r="B386" s="33" t="s">
        <v>68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52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26">
        <f t="shared" si="13"/>
        <v>0</v>
      </c>
      <c r="W386" s="27">
        <f t="shared" si="14"/>
        <v>0</v>
      </c>
      <c r="X386" s="9"/>
    </row>
    <row r="387" spans="1:24">
      <c r="A387" s="10" t="s">
        <v>446</v>
      </c>
      <c r="B387" s="33" t="s">
        <v>31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52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6">
        <f t="shared" si="13"/>
        <v>0</v>
      </c>
      <c r="W387" s="27">
        <f t="shared" si="14"/>
        <v>0</v>
      </c>
      <c r="X387" s="9"/>
    </row>
    <row r="388" spans="1:24">
      <c r="A388" s="10" t="s">
        <v>447</v>
      </c>
      <c r="B388" s="33" t="s">
        <v>44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52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6">
        <f t="shared" si="13"/>
        <v>0</v>
      </c>
      <c r="W388" s="27">
        <f t="shared" si="14"/>
        <v>0</v>
      </c>
      <c r="X388" s="9"/>
    </row>
    <row r="389" spans="1:24">
      <c r="A389" s="10" t="s">
        <v>448</v>
      </c>
      <c r="B389" s="33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52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26">
        <f t="shared" ref="V389:V416" si="15">SUM(C389:U389)</f>
        <v>0</v>
      </c>
      <c r="W389" s="27">
        <f t="shared" ref="W389:W417" si="16">(V389/V$417)</f>
        <v>0</v>
      </c>
      <c r="X389" s="9"/>
    </row>
    <row r="390" spans="1:24">
      <c r="A390" s="10" t="s">
        <v>449</v>
      </c>
      <c r="B390" s="33" t="s">
        <v>25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52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6">
        <f t="shared" si="15"/>
        <v>0</v>
      </c>
      <c r="W390" s="27">
        <f t="shared" si="16"/>
        <v>0</v>
      </c>
      <c r="X390" s="9"/>
    </row>
    <row r="391" spans="1:24">
      <c r="A391" s="10" t="s">
        <v>450</v>
      </c>
      <c r="B391" s="33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52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6">
        <f t="shared" si="15"/>
        <v>0</v>
      </c>
      <c r="W391" s="27">
        <f t="shared" si="16"/>
        <v>0</v>
      </c>
      <c r="X391" s="9"/>
    </row>
    <row r="392" spans="1:24">
      <c r="A392" s="10" t="s">
        <v>451</v>
      </c>
      <c r="B392" s="33" t="s">
        <v>61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52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6">
        <f t="shared" si="15"/>
        <v>0</v>
      </c>
      <c r="W392" s="27">
        <f t="shared" si="16"/>
        <v>0</v>
      </c>
      <c r="X392" s="9"/>
    </row>
    <row r="393" spans="1:24">
      <c r="A393" s="10" t="s">
        <v>452</v>
      </c>
      <c r="B393" s="33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52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6">
        <f t="shared" si="15"/>
        <v>0</v>
      </c>
      <c r="W393" s="27">
        <f t="shared" si="16"/>
        <v>0</v>
      </c>
      <c r="X393" s="9"/>
    </row>
    <row r="394" spans="1:24">
      <c r="A394" s="10" t="s">
        <v>453</v>
      </c>
      <c r="B394" s="33" t="s">
        <v>55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52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6">
        <f t="shared" si="15"/>
        <v>0</v>
      </c>
      <c r="W394" s="27">
        <f t="shared" si="16"/>
        <v>0</v>
      </c>
      <c r="X394" s="9"/>
    </row>
    <row r="395" spans="1:24">
      <c r="A395" s="10" t="s">
        <v>454</v>
      </c>
      <c r="B395" s="33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52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6">
        <f t="shared" si="15"/>
        <v>0</v>
      </c>
      <c r="W395" s="27">
        <f t="shared" si="16"/>
        <v>0</v>
      </c>
      <c r="X395" s="9"/>
    </row>
    <row r="396" spans="1:24">
      <c r="A396" s="10" t="s">
        <v>455</v>
      </c>
      <c r="B396" s="33" t="s">
        <v>7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52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26">
        <f t="shared" si="15"/>
        <v>0</v>
      </c>
      <c r="W396" s="27">
        <f t="shared" si="16"/>
        <v>0</v>
      </c>
      <c r="X396" s="9"/>
    </row>
    <row r="397" spans="1:24">
      <c r="A397" s="10" t="s">
        <v>456</v>
      </c>
      <c r="B397" s="33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52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6">
        <f t="shared" si="15"/>
        <v>0</v>
      </c>
      <c r="W397" s="27">
        <f t="shared" si="16"/>
        <v>0</v>
      </c>
      <c r="X397" s="9"/>
    </row>
    <row r="398" spans="1:24">
      <c r="A398" s="10" t="s">
        <v>457</v>
      </c>
      <c r="B398" s="33" t="s">
        <v>51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52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26">
        <f t="shared" si="15"/>
        <v>0</v>
      </c>
      <c r="W398" s="27">
        <f t="shared" si="16"/>
        <v>0</v>
      </c>
      <c r="X398" s="9"/>
    </row>
    <row r="399" spans="1:24">
      <c r="A399" s="10" t="s">
        <v>458</v>
      </c>
      <c r="B399" s="33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52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6">
        <f t="shared" si="15"/>
        <v>0</v>
      </c>
      <c r="W399" s="27">
        <f t="shared" si="16"/>
        <v>0</v>
      </c>
      <c r="X399" s="9"/>
    </row>
    <row r="400" spans="1:24">
      <c r="A400" s="10" t="s">
        <v>504</v>
      </c>
      <c r="B400" s="33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52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6">
        <f t="shared" si="15"/>
        <v>0</v>
      </c>
      <c r="W400" s="27">
        <f t="shared" si="16"/>
        <v>0</v>
      </c>
      <c r="X400" s="9"/>
    </row>
    <row r="401" spans="1:24">
      <c r="A401" s="10" t="s">
        <v>459</v>
      </c>
      <c r="B401" s="33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52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6">
        <f t="shared" si="15"/>
        <v>0</v>
      </c>
      <c r="W401" s="27">
        <f t="shared" si="16"/>
        <v>0</v>
      </c>
      <c r="X401" s="9"/>
    </row>
    <row r="402" spans="1:24">
      <c r="A402" s="10" t="s">
        <v>460</v>
      </c>
      <c r="B402" s="33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52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6">
        <f t="shared" si="15"/>
        <v>0</v>
      </c>
      <c r="W402" s="27">
        <f t="shared" si="16"/>
        <v>0</v>
      </c>
      <c r="X402" s="9"/>
    </row>
    <row r="403" spans="1:24">
      <c r="A403" s="10" t="s">
        <v>461</v>
      </c>
      <c r="B403" s="33" t="s">
        <v>23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52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26">
        <f t="shared" si="15"/>
        <v>0</v>
      </c>
      <c r="W403" s="27">
        <f t="shared" si="16"/>
        <v>0</v>
      </c>
      <c r="X403" s="9"/>
    </row>
    <row r="404" spans="1:24">
      <c r="A404" s="10" t="s">
        <v>462</v>
      </c>
      <c r="B404" s="33" t="s">
        <v>24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52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6">
        <f t="shared" si="15"/>
        <v>0</v>
      </c>
      <c r="W404" s="27">
        <f t="shared" si="16"/>
        <v>0</v>
      </c>
      <c r="X404" s="9"/>
    </row>
    <row r="405" spans="1:24">
      <c r="A405" s="10" t="s">
        <v>463</v>
      </c>
      <c r="B405" s="33" t="s">
        <v>61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  <c r="M405" s="13">
        <v>0</v>
      </c>
      <c r="N405" s="52">
        <v>0</v>
      </c>
      <c r="O405" s="13">
        <v>0</v>
      </c>
      <c r="P405" s="13">
        <v>0</v>
      </c>
      <c r="Q405" s="13">
        <v>0</v>
      </c>
      <c r="R405" s="13">
        <v>251153</v>
      </c>
      <c r="S405" s="13">
        <v>433133</v>
      </c>
      <c r="T405" s="13">
        <v>652287</v>
      </c>
      <c r="U405" s="13">
        <v>737761</v>
      </c>
      <c r="V405" s="26">
        <f t="shared" si="15"/>
        <v>2074334</v>
      </c>
      <c r="W405" s="27">
        <f t="shared" si="16"/>
        <v>1.0154416420613042E-2</v>
      </c>
      <c r="X405" s="9"/>
    </row>
    <row r="406" spans="1:24">
      <c r="A406" s="10" t="s">
        <v>464</v>
      </c>
      <c r="B406" s="33" t="s">
        <v>38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52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26">
        <f t="shared" si="15"/>
        <v>0</v>
      </c>
      <c r="W406" s="27">
        <f t="shared" si="16"/>
        <v>0</v>
      </c>
      <c r="X406" s="9"/>
    </row>
    <row r="407" spans="1:24">
      <c r="A407" s="10" t="s">
        <v>465</v>
      </c>
      <c r="B407" s="33" t="s">
        <v>8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52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26">
        <f t="shared" si="15"/>
        <v>0</v>
      </c>
      <c r="W407" s="27">
        <f t="shared" si="16"/>
        <v>0</v>
      </c>
      <c r="X407" s="9"/>
    </row>
    <row r="408" spans="1:24">
      <c r="A408" s="10" t="s">
        <v>466</v>
      </c>
      <c r="B408" s="33" t="s">
        <v>49</v>
      </c>
      <c r="C408" s="13">
        <v>0</v>
      </c>
      <c r="D408" s="13">
        <v>10442</v>
      </c>
      <c r="E408" s="13">
        <v>0</v>
      </c>
      <c r="F408" s="13">
        <v>0</v>
      </c>
      <c r="G408" s="13">
        <v>0</v>
      </c>
      <c r="H408" s="13">
        <v>12114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52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6">
        <f t="shared" si="15"/>
        <v>22556</v>
      </c>
      <c r="W408" s="27">
        <f t="shared" si="16"/>
        <v>1.1041761682706246E-4</v>
      </c>
      <c r="X408" s="9"/>
    </row>
    <row r="409" spans="1:24">
      <c r="A409" s="10" t="s">
        <v>467</v>
      </c>
      <c r="B409" s="33" t="s">
        <v>49</v>
      </c>
      <c r="C409" s="13"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  <c r="N409" s="52">
        <v>0</v>
      </c>
      <c r="O409" s="13">
        <v>0</v>
      </c>
      <c r="P409" s="13">
        <v>0</v>
      </c>
      <c r="Q409" s="13">
        <v>0</v>
      </c>
      <c r="R409" s="13">
        <v>0</v>
      </c>
      <c r="S409" s="13">
        <v>0</v>
      </c>
      <c r="T409" s="13">
        <v>0</v>
      </c>
      <c r="U409" s="13">
        <v>0</v>
      </c>
      <c r="V409" s="26">
        <f t="shared" si="15"/>
        <v>0</v>
      </c>
      <c r="W409" s="27">
        <f t="shared" si="16"/>
        <v>0</v>
      </c>
      <c r="X409" s="9"/>
    </row>
    <row r="410" spans="1:24">
      <c r="A410" s="10" t="s">
        <v>468</v>
      </c>
      <c r="B410" s="33" t="s">
        <v>54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52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6">
        <f t="shared" si="15"/>
        <v>0</v>
      </c>
      <c r="W410" s="27">
        <f t="shared" si="16"/>
        <v>0</v>
      </c>
      <c r="X410" s="9"/>
    </row>
    <row r="411" spans="1:24">
      <c r="A411" s="10" t="s">
        <v>469</v>
      </c>
      <c r="B411" s="33" t="s">
        <v>49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52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6">
        <f t="shared" si="15"/>
        <v>0</v>
      </c>
      <c r="W411" s="27">
        <f t="shared" si="16"/>
        <v>0</v>
      </c>
      <c r="X411" s="9"/>
    </row>
    <row r="412" spans="1:24">
      <c r="A412" s="10" t="s">
        <v>470</v>
      </c>
      <c r="B412" s="33" t="s">
        <v>60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52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6">
        <f t="shared" si="15"/>
        <v>0</v>
      </c>
      <c r="W412" s="27">
        <f t="shared" si="16"/>
        <v>0</v>
      </c>
      <c r="X412" s="9"/>
    </row>
    <row r="413" spans="1:24">
      <c r="A413" s="10" t="s">
        <v>471</v>
      </c>
      <c r="B413" s="33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52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6">
        <f t="shared" si="15"/>
        <v>0</v>
      </c>
      <c r="W413" s="27">
        <f t="shared" si="16"/>
        <v>0</v>
      </c>
      <c r="X413" s="9"/>
    </row>
    <row r="414" spans="1:24">
      <c r="A414" s="10" t="s">
        <v>472</v>
      </c>
      <c r="B414" s="33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52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6">
        <f t="shared" si="15"/>
        <v>0</v>
      </c>
      <c r="W414" s="27">
        <f t="shared" si="16"/>
        <v>0</v>
      </c>
      <c r="X414" s="9"/>
    </row>
    <row r="415" spans="1:24">
      <c r="A415" s="10" t="s">
        <v>473</v>
      </c>
      <c r="B415" s="33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52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6">
        <f t="shared" si="15"/>
        <v>0</v>
      </c>
      <c r="W415" s="27">
        <f t="shared" si="16"/>
        <v>0</v>
      </c>
      <c r="X415" s="9"/>
    </row>
    <row r="416" spans="1:24" ht="15.75" thickBot="1">
      <c r="A416" s="10" t="s">
        <v>474</v>
      </c>
      <c r="B416" s="33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52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6">
        <f t="shared" si="15"/>
        <v>0</v>
      </c>
      <c r="W416" s="27">
        <f t="shared" si="16"/>
        <v>0</v>
      </c>
      <c r="X416" s="9"/>
    </row>
    <row r="417" spans="1:127" ht="15.75">
      <c r="A417" s="16" t="s">
        <v>493</v>
      </c>
      <c r="B417" s="29"/>
      <c r="C417" s="17">
        <f t="shared" ref="C417:N417" si="17">SUM(C4:C416)</f>
        <v>3235186</v>
      </c>
      <c r="D417" s="17">
        <f t="shared" si="17"/>
        <v>2937048</v>
      </c>
      <c r="E417" s="17">
        <f t="shared" si="17"/>
        <v>4870594</v>
      </c>
      <c r="F417" s="17">
        <f t="shared" si="17"/>
        <v>6975815</v>
      </c>
      <c r="G417" s="17">
        <f t="shared" si="17"/>
        <v>3216322</v>
      </c>
      <c r="H417" s="17">
        <f t="shared" si="17"/>
        <v>4233671</v>
      </c>
      <c r="I417" s="17">
        <f t="shared" si="17"/>
        <v>10307562</v>
      </c>
      <c r="J417" s="17">
        <f t="shared" si="17"/>
        <v>8564246</v>
      </c>
      <c r="K417" s="17">
        <f t="shared" si="17"/>
        <v>8608776</v>
      </c>
      <c r="L417" s="17">
        <f>SUM(L4:L416)</f>
        <v>18501300</v>
      </c>
      <c r="M417" s="17">
        <f>SUM(M4:M416)</f>
        <v>14738492</v>
      </c>
      <c r="N417" s="53">
        <f t="shared" si="17"/>
        <v>9349922</v>
      </c>
      <c r="O417" s="17">
        <f t="shared" ref="O417:U417" si="18">SUM(O4:O416)</f>
        <v>14265955</v>
      </c>
      <c r="P417" s="17">
        <f t="shared" si="18"/>
        <v>15932705</v>
      </c>
      <c r="Q417" s="17">
        <f t="shared" si="18"/>
        <v>15844206</v>
      </c>
      <c r="R417" s="17">
        <f t="shared" si="18"/>
        <v>13739788</v>
      </c>
      <c r="S417" s="17">
        <f t="shared" si="18"/>
        <v>15706525.85</v>
      </c>
      <c r="T417" s="17">
        <f t="shared" ref="T417" si="19">SUM(T4:T416)</f>
        <v>15071501</v>
      </c>
      <c r="U417" s="17">
        <f t="shared" si="18"/>
        <v>18179382</v>
      </c>
      <c r="V417" s="17">
        <f>SUM(C417:U417)</f>
        <v>204278996.84999999</v>
      </c>
      <c r="W417" s="28">
        <f t="shared" si="16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-9.2154825101246104E-2</v>
      </c>
      <c r="E418" s="43">
        <f t="shared" ref="E418:K418" si="20">(E417-D417)/D417</f>
        <v>0.65832972426735958</v>
      </c>
      <c r="F418" s="43">
        <f t="shared" si="20"/>
        <v>0.43223085315671972</v>
      </c>
      <c r="G418" s="43">
        <f t="shared" si="20"/>
        <v>-0.53893244015215425</v>
      </c>
      <c r="H418" s="43">
        <f t="shared" si="20"/>
        <v>0.31630819302296226</v>
      </c>
      <c r="I418" s="43">
        <f t="shared" si="20"/>
        <v>1.4346629674341724</v>
      </c>
      <c r="J418" s="43">
        <f t="shared" si="20"/>
        <v>-0.16912980974550529</v>
      </c>
      <c r="K418" s="43">
        <f t="shared" si="20"/>
        <v>5.1995236942049541E-3</v>
      </c>
      <c r="L418" s="43">
        <f t="shared" ref="L418:Q418" si="21">(L417-K417)/K417</f>
        <v>1.1491208506296366</v>
      </c>
      <c r="M418" s="43">
        <f t="shared" si="21"/>
        <v>-0.20338073540778215</v>
      </c>
      <c r="N418" s="56">
        <f t="shared" si="21"/>
        <v>-0.36561203140728371</v>
      </c>
      <c r="O418" s="43">
        <f t="shared" si="21"/>
        <v>0.52578331669504841</v>
      </c>
      <c r="P418" s="43">
        <f t="shared" si="21"/>
        <v>0.11683409908414824</v>
      </c>
      <c r="Q418" s="43">
        <f t="shared" si="21"/>
        <v>-5.5545495884095014E-3</v>
      </c>
      <c r="R418" s="43">
        <f t="shared" ref="R418" si="22">(R417-Q417)/Q417</f>
        <v>-0.13281940414054197</v>
      </c>
      <c r="S418" s="43">
        <f t="shared" ref="S418" si="23">(S417-R417)/R417</f>
        <v>0.14314179010622285</v>
      </c>
      <c r="T418" s="43">
        <f t="shared" ref="T418" si="24">(T417-S417)/S417</f>
        <v>-4.0430637307358436E-2</v>
      </c>
      <c r="U418" s="43">
        <f t="shared" ref="U418" si="25">(U417-T417)/T417</f>
        <v>0.20620912276753325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490</v>
      </c>
      <c r="B419" s="30"/>
      <c r="C419" s="45">
        <f>COUNTIF(C4:C416,"&gt;0")</f>
        <v>18</v>
      </c>
      <c r="D419" s="45">
        <f t="shared" ref="D419:N419" si="26">COUNTIF(D4:D416,"&gt;0")</f>
        <v>17</v>
      </c>
      <c r="E419" s="45">
        <f t="shared" si="26"/>
        <v>17</v>
      </c>
      <c r="F419" s="45">
        <f t="shared" si="26"/>
        <v>12</v>
      </c>
      <c r="G419" s="45">
        <f t="shared" si="26"/>
        <v>11</v>
      </c>
      <c r="H419" s="45">
        <f t="shared" si="26"/>
        <v>15</v>
      </c>
      <c r="I419" s="45">
        <f t="shared" si="26"/>
        <v>14</v>
      </c>
      <c r="J419" s="45">
        <f t="shared" si="26"/>
        <v>15</v>
      </c>
      <c r="K419" s="45">
        <f t="shared" si="26"/>
        <v>13</v>
      </c>
      <c r="L419" s="45">
        <f>COUNTIF(L4:L416,"&gt;0")</f>
        <v>16</v>
      </c>
      <c r="M419" s="45">
        <f>COUNTIF(M4:M416,"&gt;0")</f>
        <v>17</v>
      </c>
      <c r="N419" s="57">
        <f t="shared" si="26"/>
        <v>15</v>
      </c>
      <c r="O419" s="45">
        <f t="shared" ref="O419:U419" si="27">COUNTIF(O4:O416,"&gt;0")</f>
        <v>14</v>
      </c>
      <c r="P419" s="45">
        <f t="shared" si="27"/>
        <v>17</v>
      </c>
      <c r="Q419" s="45">
        <f t="shared" si="27"/>
        <v>20</v>
      </c>
      <c r="R419" s="45">
        <f t="shared" si="27"/>
        <v>17</v>
      </c>
      <c r="S419" s="45">
        <f t="shared" si="27"/>
        <v>18</v>
      </c>
      <c r="T419" s="45">
        <f t="shared" ref="T419" si="28">COUNTIF(T4:T416,"&gt;0")</f>
        <v>18</v>
      </c>
      <c r="U419" s="45">
        <f t="shared" si="27"/>
        <v>18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1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8" t="s">
        <v>0</v>
      </c>
      <c r="B421" s="71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60"/>
    </row>
    <row r="422" spans="1:127" ht="15.75" customHeight="1">
      <c r="A422" s="35"/>
      <c r="B422" s="35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12"/>
      <c r="N422" s="12"/>
      <c r="O422" s="12"/>
      <c r="P422" s="12"/>
      <c r="Q422" s="12"/>
      <c r="R422" s="12"/>
      <c r="S422" s="12"/>
      <c r="T422" s="12"/>
      <c r="U422" s="12"/>
      <c r="V422" s="36"/>
      <c r="W422" s="36"/>
    </row>
    <row r="424" spans="1:127">
      <c r="N424" s="34"/>
      <c r="O424" s="34"/>
      <c r="P424" s="34"/>
      <c r="Q424" s="34"/>
      <c r="R424" s="34"/>
      <c r="S424" s="34"/>
      <c r="T424" s="34"/>
      <c r="U424" s="34"/>
    </row>
    <row r="425" spans="1:127">
      <c r="N425" s="37"/>
      <c r="O425" s="37"/>
      <c r="P425" s="37"/>
      <c r="Q425" s="37"/>
      <c r="R425" s="37"/>
      <c r="S425" s="37"/>
      <c r="T425" s="37"/>
      <c r="U425" s="37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54" fitToHeight="0" orientation="landscape" r:id="rId1"/>
  <headerFooter>
    <oddFooter>&amp;LOffice of Economic and Demographic Research&amp;CLast Updated: November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11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30.77734375" style="3" customWidth="1"/>
    <col min="2" max="3" width="13.77734375" style="3" customWidth="1"/>
    <col min="4" max="22" width="10.77734375" style="4" customWidth="1"/>
    <col min="23" max="23" width="11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7" t="s">
        <v>499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  <c r="Y1" s="7"/>
      <c r="Z1"/>
    </row>
    <row r="2" spans="1:142" ht="24" thickBot="1">
      <c r="A2" s="64" t="s">
        <v>514</v>
      </c>
      <c r="B2" s="70"/>
      <c r="C2" s="70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6"/>
      <c r="Y2" s="7"/>
      <c r="Z2"/>
    </row>
    <row r="3" spans="1:142" ht="42" customHeight="1" thickBot="1">
      <c r="A3" s="20" t="s">
        <v>496</v>
      </c>
      <c r="B3" s="47" t="s">
        <v>494</v>
      </c>
      <c r="C3" s="48" t="s">
        <v>495</v>
      </c>
      <c r="D3" s="21" t="s">
        <v>480</v>
      </c>
      <c r="E3" s="22" t="s">
        <v>481</v>
      </c>
      <c r="F3" s="22" t="s">
        <v>482</v>
      </c>
      <c r="G3" s="22" t="s">
        <v>483</v>
      </c>
      <c r="H3" s="22" t="s">
        <v>484</v>
      </c>
      <c r="I3" s="22" t="s">
        <v>485</v>
      </c>
      <c r="J3" s="22" t="s">
        <v>486</v>
      </c>
      <c r="K3" s="22" t="s">
        <v>487</v>
      </c>
      <c r="L3" s="22" t="s">
        <v>488</v>
      </c>
      <c r="M3" s="21" t="s">
        <v>489</v>
      </c>
      <c r="N3" s="21" t="s">
        <v>501</v>
      </c>
      <c r="O3" s="21" t="s">
        <v>503</v>
      </c>
      <c r="P3" s="21" t="s">
        <v>505</v>
      </c>
      <c r="Q3" s="21" t="s">
        <v>506</v>
      </c>
      <c r="R3" s="21" t="s">
        <v>508</v>
      </c>
      <c r="S3" s="21" t="s">
        <v>510</v>
      </c>
      <c r="T3" s="21" t="s">
        <v>511</v>
      </c>
      <c r="U3" s="21" t="s">
        <v>513</v>
      </c>
      <c r="V3" s="21" t="s">
        <v>515</v>
      </c>
      <c r="W3" s="23" t="s">
        <v>512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/>
      <c r="B4" s="49"/>
      <c r="C4" s="50"/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26">
        <f>SUM(D4:V4)</f>
        <v>0</v>
      </c>
      <c r="X4" s="27" t="e">
        <f>(W4/W$7)</f>
        <v>#DIV/0!</v>
      </c>
      <c r="Y4" s="9"/>
    </row>
    <row r="5" spans="1:142">
      <c r="A5" s="51" t="s">
        <v>500</v>
      </c>
      <c r="B5" s="49"/>
      <c r="C5" s="50"/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26">
        <f>SUM(D5:V5)</f>
        <v>0</v>
      </c>
      <c r="X5" s="27" t="e">
        <f>(W5/W$7)</f>
        <v>#DIV/0!</v>
      </c>
      <c r="Y5" s="9"/>
    </row>
    <row r="6" spans="1:142" ht="15.75" thickBot="1">
      <c r="A6" s="10"/>
      <c r="B6" s="49"/>
      <c r="C6" s="50"/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26">
        <f>SUM(D6:V6)</f>
        <v>0</v>
      </c>
      <c r="X6" s="27" t="e">
        <f>(W6/W$7)</f>
        <v>#DIV/0!</v>
      </c>
      <c r="Y6" s="9"/>
    </row>
    <row r="7" spans="1:142" ht="15.75">
      <c r="A7" s="16" t="s">
        <v>492</v>
      </c>
      <c r="B7" s="29"/>
      <c r="C7" s="29"/>
      <c r="D7" s="17">
        <f t="shared" ref="D7:O7" si="0">SUM(D4:D6)</f>
        <v>0</v>
      </c>
      <c r="E7" s="17">
        <f t="shared" si="0"/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>SUM(M4:M6)</f>
        <v>0</v>
      </c>
      <c r="N7" s="17">
        <f>SUM(N4:N6)</f>
        <v>0</v>
      </c>
      <c r="O7" s="17">
        <f t="shared" si="0"/>
        <v>0</v>
      </c>
      <c r="P7" s="17">
        <f t="shared" ref="P7:V7" si="1">SUM(P4:P6)</f>
        <v>0</v>
      </c>
      <c r="Q7" s="17">
        <f t="shared" si="1"/>
        <v>0</v>
      </c>
      <c r="R7" s="17">
        <f t="shared" si="1"/>
        <v>0</v>
      </c>
      <c r="S7" s="17">
        <f t="shared" si="1"/>
        <v>0</v>
      </c>
      <c r="T7" s="17">
        <f t="shared" si="1"/>
        <v>0</v>
      </c>
      <c r="U7" s="17">
        <f t="shared" ref="U7" si="2">SUM(U4:U6)</f>
        <v>0</v>
      </c>
      <c r="V7" s="17">
        <f t="shared" si="1"/>
        <v>0</v>
      </c>
      <c r="W7" s="17">
        <f>SUM(D7:V7)</f>
        <v>0</v>
      </c>
      <c r="X7" s="28" t="e">
        <f>(W7/W$7)</f>
        <v>#DIV/0!</v>
      </c>
      <c r="Y7" s="6"/>
      <c r="Z7" s="2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</row>
    <row r="8" spans="1:142" ht="15.75">
      <c r="A8" s="41" t="s">
        <v>1</v>
      </c>
      <c r="B8" s="46"/>
      <c r="C8" s="46"/>
      <c r="D8" s="42" t="s">
        <v>2</v>
      </c>
      <c r="E8" s="43" t="e">
        <f>(E7-D7)/D7</f>
        <v>#DIV/0!</v>
      </c>
      <c r="F8" s="43" t="e">
        <f t="shared" ref="F8:L8" si="3">(F7-E7)/E7</f>
        <v>#DIV/0!</v>
      </c>
      <c r="G8" s="43" t="e">
        <f t="shared" si="3"/>
        <v>#DIV/0!</v>
      </c>
      <c r="H8" s="43" t="e">
        <f t="shared" si="3"/>
        <v>#DIV/0!</v>
      </c>
      <c r="I8" s="43" t="e">
        <f t="shared" si="3"/>
        <v>#DIV/0!</v>
      </c>
      <c r="J8" s="43" t="e">
        <f t="shared" si="3"/>
        <v>#DIV/0!</v>
      </c>
      <c r="K8" s="43" t="e">
        <f t="shared" si="3"/>
        <v>#DIV/0!</v>
      </c>
      <c r="L8" s="43" t="e">
        <f t="shared" si="3"/>
        <v>#DIV/0!</v>
      </c>
      <c r="M8" s="55" t="e">
        <f t="shared" ref="M8:R8" si="4">(M7-L7)/L7</f>
        <v>#DIV/0!</v>
      </c>
      <c r="N8" s="55" t="e">
        <f t="shared" si="4"/>
        <v>#DIV/0!</v>
      </c>
      <c r="O8" s="55" t="e">
        <f t="shared" si="4"/>
        <v>#DIV/0!</v>
      </c>
      <c r="P8" s="55" t="e">
        <f t="shared" si="4"/>
        <v>#DIV/0!</v>
      </c>
      <c r="Q8" s="55" t="e">
        <f t="shared" si="4"/>
        <v>#DIV/0!</v>
      </c>
      <c r="R8" s="55" t="e">
        <f t="shared" si="4"/>
        <v>#DIV/0!</v>
      </c>
      <c r="S8" s="55" t="e">
        <f t="shared" ref="S8" si="5">(S7-R7)/R7</f>
        <v>#DIV/0!</v>
      </c>
      <c r="T8" s="55" t="e">
        <f t="shared" ref="T8" si="6">(T7-S7)/S7</f>
        <v>#DIV/0!</v>
      </c>
      <c r="U8" s="55" t="e">
        <f t="shared" ref="U8" si="7">(U7-T7)/T7</f>
        <v>#DIV/0!</v>
      </c>
      <c r="V8" s="55" t="e">
        <f t="shared" ref="V8" si="8">(V7-U7)/U7</f>
        <v>#DIV/0!</v>
      </c>
      <c r="W8" s="43"/>
      <c r="X8" s="44"/>
      <c r="Y8" s="6"/>
      <c r="Z8" s="2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42" ht="16.5" thickBot="1">
      <c r="A9" s="18" t="s">
        <v>490</v>
      </c>
      <c r="B9" s="30"/>
      <c r="C9" s="30"/>
      <c r="D9" s="45">
        <f t="shared" ref="D9:O9" si="9">COUNTIF(D4:D6,"&gt;0")</f>
        <v>0</v>
      </c>
      <c r="E9" s="45">
        <f t="shared" si="9"/>
        <v>0</v>
      </c>
      <c r="F9" s="45">
        <f t="shared" si="9"/>
        <v>0</v>
      </c>
      <c r="G9" s="45">
        <f t="shared" si="9"/>
        <v>0</v>
      </c>
      <c r="H9" s="45">
        <f t="shared" si="9"/>
        <v>0</v>
      </c>
      <c r="I9" s="45">
        <f t="shared" si="9"/>
        <v>0</v>
      </c>
      <c r="J9" s="45">
        <f t="shared" si="9"/>
        <v>0</v>
      </c>
      <c r="K9" s="45">
        <f t="shared" si="9"/>
        <v>0</v>
      </c>
      <c r="L9" s="45">
        <f t="shared" si="9"/>
        <v>0</v>
      </c>
      <c r="M9" s="45">
        <f>COUNTIF(M4:M6,"&gt;0")</f>
        <v>0</v>
      </c>
      <c r="N9" s="45">
        <f>COUNTIF(N4:N6,"&gt;0")</f>
        <v>0</v>
      </c>
      <c r="O9" s="45">
        <f t="shared" si="9"/>
        <v>0</v>
      </c>
      <c r="P9" s="45">
        <f t="shared" ref="P9:V9" si="10">COUNTIF(P4:P6,"&gt;0")</f>
        <v>0</v>
      </c>
      <c r="Q9" s="45">
        <f t="shared" si="10"/>
        <v>0</v>
      </c>
      <c r="R9" s="45">
        <f t="shared" si="10"/>
        <v>0</v>
      </c>
      <c r="S9" s="45">
        <f t="shared" si="10"/>
        <v>0</v>
      </c>
      <c r="T9" s="45">
        <f t="shared" si="10"/>
        <v>0</v>
      </c>
      <c r="U9" s="45">
        <f t="shared" ref="U9" si="11">COUNTIF(U4:U6,"&gt;0")</f>
        <v>0</v>
      </c>
      <c r="V9" s="45">
        <f t="shared" si="10"/>
        <v>0</v>
      </c>
      <c r="W9" s="19"/>
      <c r="X9" s="40"/>
      <c r="Y9" s="6"/>
      <c r="Z9" s="2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</row>
    <row r="10" spans="1:142">
      <c r="A10" s="11"/>
      <c r="B10" s="31"/>
      <c r="C10" s="3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4"/>
    </row>
    <row r="11" spans="1:142" ht="15.75" customHeight="1" thickBot="1">
      <c r="A11" s="58" t="s">
        <v>0</v>
      </c>
      <c r="B11" s="71"/>
      <c r="C11" s="71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60"/>
    </row>
  </sheetData>
  <mergeCells count="3">
    <mergeCell ref="A1:X1"/>
    <mergeCell ref="A2:X2"/>
    <mergeCell ref="A11:X11"/>
  </mergeCells>
  <printOptions horizontalCentered="1"/>
  <pageMargins left="0.5" right="0.5" top="0.5" bottom="0.5" header="0.3" footer="0.3"/>
  <pageSetup paperSize="5" scale="49" fitToHeight="0" orientation="landscape" r:id="rId1"/>
  <headerFooter>
    <oddFooter>&amp;LOffice of Economic and Demographic Research&amp;CLast Updated: November 2025&amp;RPage &amp;P of &amp;N</oddFooter>
  </headerFooter>
  <ignoredErrors>
    <ignoredError sqref="O7 D7:L7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2025-11-24T15:54:34Z</cp:lastPrinted>
  <dcterms:created xsi:type="dcterms:W3CDTF">2000-08-31T21:26:31Z</dcterms:created>
  <dcterms:modified xsi:type="dcterms:W3CDTF">2025-11-24T15:54:40Z</dcterms:modified>
</cp:coreProperties>
</file>